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rgr-fs\Users01$\c0046\Desktop\"/>
    </mc:Choice>
  </mc:AlternateContent>
  <bookViews>
    <workbookView xWindow="0" yWindow="0" windowWidth="23040" windowHeight="9096"/>
  </bookViews>
  <sheets>
    <sheet name="ｲｵﾝﾓｰﾙ名古屋茶屋FC" sheetId="2" r:id="rId1"/>
    <sheet name="Sheet1" sheetId="1" r:id="rId2"/>
  </sheets>
  <externalReferences>
    <externalReference r:id="rId3"/>
  </externalReferences>
  <definedNames>
    <definedName name="_xlnm._FilterDatabase" localSheetId="0" hidden="1">ｲｵﾝﾓｰﾙ名古屋茶屋FC!$Y$1:$Y$288</definedName>
    <definedName name="_xlnm.Print_Area" localSheetId="0">ｲｵﾝﾓｰﾙ名古屋茶屋FC!$C$1:$V$288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8" i="2" l="1"/>
  <c r="Y288" i="2" s="1"/>
  <c r="F288" i="2"/>
  <c r="Y287" i="2"/>
  <c r="G287" i="2"/>
  <c r="Y286" i="2" s="1"/>
  <c r="F287" i="2"/>
  <c r="G286" i="2"/>
  <c r="F286" i="2"/>
  <c r="G285" i="2"/>
  <c r="F285" i="2"/>
  <c r="G284" i="2"/>
  <c r="Y284" i="2" s="1"/>
  <c r="F284" i="2"/>
  <c r="Y283" i="2"/>
  <c r="G283" i="2"/>
  <c r="F283" i="2"/>
  <c r="G282" i="2"/>
  <c r="F282" i="2"/>
  <c r="G281" i="2"/>
  <c r="F281" i="2"/>
  <c r="G280" i="2"/>
  <c r="Y280" i="2" s="1"/>
  <c r="F280" i="2"/>
  <c r="Y279" i="2"/>
  <c r="G279" i="2"/>
  <c r="F279" i="2"/>
  <c r="G278" i="2"/>
  <c r="F278" i="2"/>
  <c r="G277" i="2"/>
  <c r="F277" i="2"/>
  <c r="Y276" i="2"/>
  <c r="G276" i="2"/>
  <c r="F276" i="2"/>
  <c r="G275" i="2"/>
  <c r="F275" i="2"/>
  <c r="G274" i="2"/>
  <c r="F274" i="2"/>
  <c r="Y273" i="2"/>
  <c r="G273" i="2"/>
  <c r="F273" i="2"/>
  <c r="Y272" i="2"/>
  <c r="G272" i="2"/>
  <c r="F272" i="2"/>
  <c r="Y271" i="2"/>
  <c r="G271" i="2"/>
  <c r="F271" i="2"/>
  <c r="G270" i="2"/>
  <c r="F270" i="2"/>
  <c r="Y269" i="2"/>
  <c r="G269" i="2"/>
  <c r="F269" i="2"/>
  <c r="G268" i="2"/>
  <c r="F268" i="2"/>
  <c r="G267" i="2"/>
  <c r="F267" i="2"/>
  <c r="G266" i="2"/>
  <c r="F266" i="2"/>
  <c r="G265" i="2"/>
  <c r="F265" i="2"/>
  <c r="G264" i="2"/>
  <c r="F264" i="2"/>
  <c r="G263" i="2"/>
  <c r="F263" i="2"/>
  <c r="G262" i="2"/>
  <c r="F262" i="2"/>
  <c r="G261" i="2"/>
  <c r="F261" i="2"/>
  <c r="G260" i="2"/>
  <c r="F260" i="2"/>
  <c r="G259" i="2"/>
  <c r="F259" i="2"/>
  <c r="H258" i="2"/>
  <c r="G258" i="2"/>
  <c r="F258" i="2"/>
  <c r="G257" i="2"/>
  <c r="F257" i="2"/>
  <c r="G256" i="2"/>
  <c r="F256" i="2"/>
  <c r="G255" i="2"/>
  <c r="F255" i="2"/>
  <c r="Y254" i="2"/>
  <c r="G254" i="2"/>
  <c r="F254" i="2"/>
  <c r="Y253" i="2"/>
  <c r="G253" i="2"/>
  <c r="F253" i="2"/>
  <c r="Y252" i="2"/>
  <c r="G252" i="2"/>
  <c r="F252" i="2"/>
  <c r="G251" i="2"/>
  <c r="F251" i="2"/>
  <c r="G250" i="2"/>
  <c r="F250" i="2"/>
  <c r="G249" i="2"/>
  <c r="Y248" i="2" s="1"/>
  <c r="F249" i="2"/>
  <c r="G248" i="2"/>
  <c r="F248" i="2"/>
  <c r="Y247" i="2"/>
  <c r="G247" i="2"/>
  <c r="F247" i="2"/>
  <c r="G246" i="2"/>
  <c r="F246" i="2"/>
  <c r="G245" i="2"/>
  <c r="F245" i="2"/>
  <c r="G244" i="2"/>
  <c r="Y244" i="2" s="1"/>
  <c r="F244" i="2"/>
  <c r="Y243" i="2"/>
  <c r="G243" i="2"/>
  <c r="F243" i="2"/>
  <c r="G242" i="2"/>
  <c r="F242" i="2"/>
  <c r="G241" i="2"/>
  <c r="F241" i="2"/>
  <c r="G240" i="2"/>
  <c r="Y240" i="2" s="1"/>
  <c r="F240" i="2"/>
  <c r="Y239" i="2"/>
  <c r="G239" i="2"/>
  <c r="F239" i="2"/>
  <c r="G238" i="2"/>
  <c r="F238" i="2"/>
  <c r="H237" i="2"/>
  <c r="G237" i="2"/>
  <c r="F237" i="2"/>
  <c r="G236" i="2"/>
  <c r="F236" i="2"/>
  <c r="G235" i="2"/>
  <c r="F235" i="2"/>
  <c r="G234" i="2"/>
  <c r="F234" i="2"/>
  <c r="Y233" i="2"/>
  <c r="H233" i="2"/>
  <c r="G233" i="2"/>
  <c r="F233" i="2"/>
  <c r="G232" i="2"/>
  <c r="F232" i="2"/>
  <c r="G231" i="2"/>
  <c r="Y230" i="2" s="1"/>
  <c r="F231" i="2"/>
  <c r="G230" i="2"/>
  <c r="F230" i="2"/>
  <c r="Y229" i="2"/>
  <c r="H229" i="2"/>
  <c r="G229" i="2"/>
  <c r="F229" i="2"/>
  <c r="G228" i="2"/>
  <c r="F228" i="2"/>
  <c r="G227" i="2"/>
  <c r="F227" i="2"/>
  <c r="G226" i="2"/>
  <c r="F226" i="2"/>
  <c r="Y225" i="2"/>
  <c r="H225" i="2"/>
  <c r="G225" i="2"/>
  <c r="F225" i="2"/>
  <c r="G224" i="2"/>
  <c r="F224" i="2"/>
  <c r="G223" i="2"/>
  <c r="F223" i="2"/>
  <c r="G222" i="2"/>
  <c r="F222" i="2"/>
  <c r="Y221" i="2"/>
  <c r="H221" i="2"/>
  <c r="G221" i="2"/>
  <c r="F221" i="2"/>
  <c r="G220" i="2"/>
  <c r="F220" i="2"/>
  <c r="G219" i="2"/>
  <c r="F219" i="2"/>
  <c r="G218" i="2"/>
  <c r="F218" i="2"/>
  <c r="Y217" i="2"/>
  <c r="H217" i="2"/>
  <c r="G217" i="2"/>
  <c r="F217" i="2"/>
  <c r="G216" i="2"/>
  <c r="F216" i="2"/>
  <c r="G215" i="2"/>
  <c r="F215" i="2"/>
  <c r="G214" i="2"/>
  <c r="F214" i="2"/>
  <c r="Y213" i="2"/>
  <c r="H213" i="2"/>
  <c r="G213" i="2"/>
  <c r="F213" i="2"/>
  <c r="R212" i="2"/>
  <c r="Q212" i="2"/>
  <c r="P212" i="2"/>
  <c r="O212" i="2"/>
  <c r="N212" i="2"/>
  <c r="M212" i="2"/>
  <c r="L212" i="2"/>
  <c r="K212" i="2"/>
  <c r="G212" i="2"/>
  <c r="F212" i="2"/>
  <c r="G211" i="2"/>
  <c r="F211" i="2"/>
  <c r="G210" i="2"/>
  <c r="F210" i="2"/>
  <c r="Y209" i="2"/>
  <c r="H209" i="2"/>
  <c r="G209" i="2"/>
  <c r="F209" i="2"/>
  <c r="G208" i="2"/>
  <c r="F208" i="2"/>
  <c r="G207" i="2"/>
  <c r="F207" i="2"/>
  <c r="G206" i="2"/>
  <c r="F206" i="2"/>
  <c r="Y205" i="2"/>
  <c r="H205" i="2"/>
  <c r="G205" i="2"/>
  <c r="F205" i="2"/>
  <c r="G204" i="2"/>
  <c r="F204" i="2"/>
  <c r="G203" i="2"/>
  <c r="F203" i="2"/>
  <c r="H202" i="2"/>
  <c r="H265" i="2" s="1"/>
  <c r="Y201" i="2"/>
  <c r="Y200" i="2"/>
  <c r="Y199" i="2"/>
  <c r="Y198" i="2"/>
  <c r="Y197" i="2"/>
  <c r="Y196" i="2"/>
  <c r="Y195" i="2"/>
  <c r="Y194" i="2"/>
  <c r="Y193" i="2"/>
  <c r="Y192" i="2"/>
  <c r="T190" i="2"/>
  <c r="G190" i="2"/>
  <c r="Y189" i="2"/>
  <c r="T189" i="2"/>
  <c r="G189" i="2"/>
  <c r="U188" i="2"/>
  <c r="Y188" i="2" s="1"/>
  <c r="Y187" i="2"/>
  <c r="U187" i="2"/>
  <c r="S187" i="2"/>
  <c r="R187" i="2"/>
  <c r="Q187" i="2"/>
  <c r="P187" i="2"/>
  <c r="O187" i="2"/>
  <c r="N187" i="2"/>
  <c r="M187" i="2"/>
  <c r="L187" i="2"/>
  <c r="K187" i="2"/>
  <c r="J187" i="2"/>
  <c r="I187" i="2"/>
  <c r="H187" i="2"/>
  <c r="X186" i="2"/>
  <c r="U186" i="2"/>
  <c r="Y186" i="2" s="1"/>
  <c r="T186" i="2"/>
  <c r="X185" i="2"/>
  <c r="U185" i="2"/>
  <c r="Y185" i="2" s="1"/>
  <c r="T185" i="2"/>
  <c r="X184" i="2"/>
  <c r="U184" i="2"/>
  <c r="Y184" i="2" s="1"/>
  <c r="T184" i="2"/>
  <c r="X183" i="2"/>
  <c r="U183" i="2"/>
  <c r="Y183" i="2" s="1"/>
  <c r="T183" i="2"/>
  <c r="X182" i="2"/>
  <c r="U182" i="2"/>
  <c r="Y182" i="2" s="1"/>
  <c r="T182" i="2"/>
  <c r="X181" i="2"/>
  <c r="U181" i="2"/>
  <c r="Y181" i="2" s="1"/>
  <c r="T181" i="2"/>
  <c r="X180" i="2"/>
  <c r="U180" i="2"/>
  <c r="Y180" i="2" s="1"/>
  <c r="T180" i="2"/>
  <c r="X179" i="2"/>
  <c r="U179" i="2"/>
  <c r="Y179" i="2" s="1"/>
  <c r="T179" i="2"/>
  <c r="X178" i="2"/>
  <c r="U178" i="2"/>
  <c r="Y178" i="2" s="1"/>
  <c r="T178" i="2"/>
  <c r="X177" i="2"/>
  <c r="U177" i="2"/>
  <c r="Y177" i="2" s="1"/>
  <c r="T177" i="2"/>
  <c r="X176" i="2"/>
  <c r="U176" i="2"/>
  <c r="Y176" i="2" s="1"/>
  <c r="T176" i="2"/>
  <c r="X175" i="2"/>
  <c r="U175" i="2"/>
  <c r="Y175" i="2" s="1"/>
  <c r="T175" i="2"/>
  <c r="X174" i="2"/>
  <c r="U174" i="2"/>
  <c r="Y174" i="2" s="1"/>
  <c r="T174" i="2"/>
  <c r="X173" i="2"/>
  <c r="U173" i="2"/>
  <c r="Y173" i="2" s="1"/>
  <c r="T173" i="2"/>
  <c r="X172" i="2"/>
  <c r="U172" i="2"/>
  <c r="Y172" i="2" s="1"/>
  <c r="T172" i="2"/>
  <c r="X171" i="2"/>
  <c r="U171" i="2"/>
  <c r="Y171" i="2" s="1"/>
  <c r="T171" i="2"/>
  <c r="X170" i="2"/>
  <c r="U170" i="2"/>
  <c r="Y170" i="2" s="1"/>
  <c r="T170" i="2"/>
  <c r="X169" i="2"/>
  <c r="U169" i="2"/>
  <c r="Y169" i="2" s="1"/>
  <c r="T169" i="2"/>
  <c r="X168" i="2"/>
  <c r="U168" i="2"/>
  <c r="Y168" i="2" s="1"/>
  <c r="T168" i="2"/>
  <c r="X167" i="2"/>
  <c r="U167" i="2"/>
  <c r="Y167" i="2" s="1"/>
  <c r="T167" i="2"/>
  <c r="X166" i="2"/>
  <c r="U166" i="2"/>
  <c r="Y166" i="2" s="1"/>
  <c r="T166" i="2"/>
  <c r="X165" i="2"/>
  <c r="U165" i="2"/>
  <c r="Y165" i="2" s="1"/>
  <c r="T165" i="2"/>
  <c r="X164" i="2"/>
  <c r="U164" i="2"/>
  <c r="Y164" i="2" s="1"/>
  <c r="T164" i="2"/>
  <c r="X163" i="2"/>
  <c r="U163" i="2"/>
  <c r="Y163" i="2" s="1"/>
  <c r="T163" i="2"/>
  <c r="X162" i="2"/>
  <c r="U162" i="2"/>
  <c r="Y162" i="2" s="1"/>
  <c r="T162" i="2"/>
  <c r="X161" i="2"/>
  <c r="U161" i="2"/>
  <c r="Y161" i="2" s="1"/>
  <c r="T161" i="2"/>
  <c r="X160" i="2"/>
  <c r="U160" i="2"/>
  <c r="Y160" i="2" s="1"/>
  <c r="T160" i="2"/>
  <c r="X159" i="2"/>
  <c r="U159" i="2"/>
  <c r="Y159" i="2" s="1"/>
  <c r="T159" i="2"/>
  <c r="X158" i="2"/>
  <c r="U158" i="2"/>
  <c r="Y158" i="2" s="1"/>
  <c r="T158" i="2"/>
  <c r="X157" i="2"/>
  <c r="U157" i="2"/>
  <c r="Y157" i="2" s="1"/>
  <c r="T157" i="2"/>
  <c r="X156" i="2"/>
  <c r="U156" i="2"/>
  <c r="Y156" i="2" s="1"/>
  <c r="T156" i="2"/>
  <c r="X155" i="2"/>
  <c r="U155" i="2"/>
  <c r="Y155" i="2" s="1"/>
  <c r="T155" i="2"/>
  <c r="X154" i="2"/>
  <c r="U154" i="2"/>
  <c r="Y154" i="2" s="1"/>
  <c r="T154" i="2"/>
  <c r="X153" i="2"/>
  <c r="U153" i="2"/>
  <c r="Y153" i="2" s="1"/>
  <c r="T153" i="2"/>
  <c r="X152" i="2"/>
  <c r="U152" i="2"/>
  <c r="Y152" i="2" s="1"/>
  <c r="T152" i="2"/>
  <c r="X151" i="2"/>
  <c r="U151" i="2"/>
  <c r="Y151" i="2" s="1"/>
  <c r="T151" i="2"/>
  <c r="X150" i="2"/>
  <c r="U150" i="2"/>
  <c r="Y150" i="2" s="1"/>
  <c r="T150" i="2"/>
  <c r="X149" i="2"/>
  <c r="U149" i="2"/>
  <c r="Y149" i="2" s="1"/>
  <c r="S149" i="2"/>
  <c r="R149" i="2"/>
  <c r="Q149" i="2"/>
  <c r="P149" i="2"/>
  <c r="O149" i="2"/>
  <c r="N149" i="2"/>
  <c r="M149" i="2"/>
  <c r="L149" i="2"/>
  <c r="K149" i="2"/>
  <c r="J149" i="2"/>
  <c r="I149" i="2"/>
  <c r="H149" i="2"/>
  <c r="X148" i="2"/>
  <c r="U148" i="2"/>
  <c r="Y148" i="2" s="1"/>
  <c r="T148" i="2"/>
  <c r="X147" i="2"/>
  <c r="U147" i="2"/>
  <c r="Y147" i="2" s="1"/>
  <c r="T147" i="2"/>
  <c r="X146" i="2"/>
  <c r="U146" i="2"/>
  <c r="Y146" i="2" s="1"/>
  <c r="T146" i="2"/>
  <c r="X145" i="2"/>
  <c r="U145" i="2"/>
  <c r="Y145" i="2" s="1"/>
  <c r="T145" i="2"/>
  <c r="X144" i="2"/>
  <c r="U144" i="2"/>
  <c r="Y144" i="2" s="1"/>
  <c r="T144" i="2"/>
  <c r="Y143" i="2"/>
  <c r="X143" i="2"/>
  <c r="U143" i="2"/>
  <c r="T143" i="2"/>
  <c r="X142" i="2"/>
  <c r="U142" i="2"/>
  <c r="Y142" i="2" s="1"/>
  <c r="T142" i="2"/>
  <c r="X141" i="2"/>
  <c r="U141" i="2"/>
  <c r="Y141" i="2" s="1"/>
  <c r="T141" i="2"/>
  <c r="X140" i="2"/>
  <c r="U140" i="2"/>
  <c r="Y140" i="2" s="1"/>
  <c r="T140" i="2"/>
  <c r="X139" i="2"/>
  <c r="U139" i="2"/>
  <c r="Y139" i="2" s="1"/>
  <c r="T139" i="2"/>
  <c r="X138" i="2"/>
  <c r="U138" i="2"/>
  <c r="Y138" i="2" s="1"/>
  <c r="T138" i="2"/>
  <c r="X137" i="2"/>
  <c r="U137" i="2"/>
  <c r="Y137" i="2" s="1"/>
  <c r="T137" i="2"/>
  <c r="X136" i="2"/>
  <c r="U136" i="2"/>
  <c r="Y136" i="2" s="1"/>
  <c r="T136" i="2"/>
  <c r="X135" i="2"/>
  <c r="U135" i="2"/>
  <c r="Y135" i="2" s="1"/>
  <c r="T135" i="2"/>
  <c r="Y134" i="2"/>
  <c r="X134" i="2"/>
  <c r="U134" i="2"/>
  <c r="T134" i="2"/>
  <c r="X133" i="2"/>
  <c r="U133" i="2"/>
  <c r="Y133" i="2" s="1"/>
  <c r="T133" i="2"/>
  <c r="X132" i="2"/>
  <c r="U132" i="2"/>
  <c r="Y132" i="2" s="1"/>
  <c r="T132" i="2"/>
  <c r="Y131" i="2"/>
  <c r="X131" i="2"/>
  <c r="U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X130" i="2"/>
  <c r="U130" i="2"/>
  <c r="Y130" i="2" s="1"/>
  <c r="T130" i="2"/>
  <c r="Y129" i="2"/>
  <c r="X129" i="2"/>
  <c r="U129" i="2"/>
  <c r="T129" i="2"/>
  <c r="X128" i="2"/>
  <c r="U128" i="2"/>
  <c r="Y128" i="2" s="1"/>
  <c r="T128" i="2"/>
  <c r="Y127" i="2"/>
  <c r="X127" i="2"/>
  <c r="U127" i="2"/>
  <c r="T127" i="2"/>
  <c r="X126" i="2"/>
  <c r="U126" i="2"/>
  <c r="Y126" i="2" s="1"/>
  <c r="T126" i="2"/>
  <c r="Y125" i="2"/>
  <c r="X125" i="2"/>
  <c r="U125" i="2"/>
  <c r="T125" i="2"/>
  <c r="X124" i="2"/>
  <c r="U124" i="2"/>
  <c r="Y124" i="2" s="1"/>
  <c r="T124" i="2"/>
  <c r="Y123" i="2"/>
  <c r="X123" i="2"/>
  <c r="U123" i="2"/>
  <c r="T123" i="2"/>
  <c r="X122" i="2"/>
  <c r="U122" i="2"/>
  <c r="Y122" i="2" s="1"/>
  <c r="T122" i="2"/>
  <c r="Y121" i="2"/>
  <c r="X121" i="2"/>
  <c r="U121" i="2"/>
  <c r="T121" i="2"/>
  <c r="X120" i="2"/>
  <c r="U120" i="2"/>
  <c r="Y120" i="2" s="1"/>
  <c r="T120" i="2"/>
  <c r="Y119" i="2"/>
  <c r="X119" i="2"/>
  <c r="U119" i="2"/>
  <c r="T119" i="2"/>
  <c r="X118" i="2"/>
  <c r="U118" i="2"/>
  <c r="Y118" i="2" s="1"/>
  <c r="T118" i="2"/>
  <c r="Y117" i="2"/>
  <c r="X117" i="2"/>
  <c r="U117" i="2"/>
  <c r="T117" i="2"/>
  <c r="X116" i="2"/>
  <c r="U116" i="2"/>
  <c r="Y116" i="2" s="1"/>
  <c r="T116" i="2"/>
  <c r="Y115" i="2"/>
  <c r="X115" i="2"/>
  <c r="U115" i="2"/>
  <c r="T115" i="2"/>
  <c r="X114" i="2"/>
  <c r="U114" i="2"/>
  <c r="Y114" i="2" s="1"/>
  <c r="T114" i="2"/>
  <c r="Y113" i="2"/>
  <c r="X113" i="2"/>
  <c r="U113" i="2"/>
  <c r="T113" i="2"/>
  <c r="X112" i="2"/>
  <c r="U112" i="2"/>
  <c r="Y112" i="2" s="1"/>
  <c r="T112" i="2"/>
  <c r="Y111" i="2"/>
  <c r="X111" i="2"/>
  <c r="U111" i="2"/>
  <c r="T111" i="2"/>
  <c r="X110" i="2"/>
  <c r="U110" i="2"/>
  <c r="Y110" i="2" s="1"/>
  <c r="T110" i="2"/>
  <c r="Y109" i="2"/>
  <c r="X109" i="2"/>
  <c r="U109" i="2"/>
  <c r="T109" i="2"/>
  <c r="X108" i="2"/>
  <c r="U108" i="2"/>
  <c r="Y108" i="2" s="1"/>
  <c r="T108" i="2"/>
  <c r="Y107" i="2"/>
  <c r="X107" i="2"/>
  <c r="U107" i="2"/>
  <c r="T107" i="2"/>
  <c r="X106" i="2"/>
  <c r="U106" i="2"/>
  <c r="Y106" i="2" s="1"/>
  <c r="T106" i="2"/>
  <c r="Y105" i="2"/>
  <c r="X105" i="2"/>
  <c r="U105" i="2"/>
  <c r="T105" i="2"/>
  <c r="X104" i="2"/>
  <c r="U104" i="2"/>
  <c r="Y104" i="2" s="1"/>
  <c r="T104" i="2"/>
  <c r="Y103" i="2"/>
  <c r="X103" i="2"/>
  <c r="U103" i="2"/>
  <c r="T103" i="2"/>
  <c r="Y102" i="2"/>
  <c r="J102" i="2"/>
  <c r="I102" i="2"/>
  <c r="Y101" i="2"/>
  <c r="Y100" i="2"/>
  <c r="Y99" i="2"/>
  <c r="Y98" i="2"/>
  <c r="Y97" i="2"/>
  <c r="Y96" i="2"/>
  <c r="Y95" i="2"/>
  <c r="Y94" i="2"/>
  <c r="Y93" i="2"/>
  <c r="Y92" i="2"/>
  <c r="E91" i="2"/>
  <c r="T90" i="2"/>
  <c r="Y89" i="2"/>
  <c r="T89" i="2"/>
  <c r="Y88" i="2"/>
  <c r="U88" i="2"/>
  <c r="Y87" i="2"/>
  <c r="U87" i="2"/>
  <c r="S87" i="2"/>
  <c r="S88" i="2" s="1"/>
  <c r="R87" i="2"/>
  <c r="R88" i="2" s="1"/>
  <c r="Q87" i="2"/>
  <c r="Q88" i="2" s="1"/>
  <c r="P87" i="2"/>
  <c r="P88" i="2" s="1"/>
  <c r="O87" i="2"/>
  <c r="O88" i="2" s="1"/>
  <c r="N87" i="2"/>
  <c r="N88" i="2" s="1"/>
  <c r="M87" i="2"/>
  <c r="M88" i="2" s="1"/>
  <c r="L87" i="2"/>
  <c r="L88" i="2" s="1"/>
  <c r="K87" i="2"/>
  <c r="K88" i="2" s="1"/>
  <c r="J87" i="2"/>
  <c r="J88" i="2" s="1"/>
  <c r="I87" i="2"/>
  <c r="I88" i="2" s="1"/>
  <c r="H87" i="2"/>
  <c r="H88" i="2" s="1"/>
  <c r="U86" i="2"/>
  <c r="Y86" i="2" s="1"/>
  <c r="T86" i="2"/>
  <c r="Y85" i="2"/>
  <c r="U85" i="2"/>
  <c r="T85" i="2"/>
  <c r="U84" i="2"/>
  <c r="Y84" i="2" s="1"/>
  <c r="T84" i="2"/>
  <c r="Y83" i="2"/>
  <c r="U83" i="2"/>
  <c r="T83" i="2"/>
  <c r="U82" i="2"/>
  <c r="Y82" i="2" s="1"/>
  <c r="T82" i="2"/>
  <c r="Y81" i="2"/>
  <c r="U81" i="2"/>
  <c r="T81" i="2"/>
  <c r="U80" i="2"/>
  <c r="Y80" i="2" s="1"/>
  <c r="T80" i="2"/>
  <c r="Y79" i="2"/>
  <c r="U79" i="2"/>
  <c r="T79" i="2"/>
  <c r="U78" i="2"/>
  <c r="Y78" i="2" s="1"/>
  <c r="T78" i="2"/>
  <c r="Y77" i="2"/>
  <c r="U77" i="2"/>
  <c r="T77" i="2"/>
  <c r="U76" i="2"/>
  <c r="Y76" i="2" s="1"/>
  <c r="T76" i="2"/>
  <c r="Y75" i="2"/>
  <c r="U75" i="2"/>
  <c r="T75" i="2"/>
  <c r="U74" i="2"/>
  <c r="Y74" i="2" s="1"/>
  <c r="T74" i="2"/>
  <c r="Y73" i="2"/>
  <c r="U73" i="2"/>
  <c r="T73" i="2"/>
  <c r="U72" i="2"/>
  <c r="Y72" i="2" s="1"/>
  <c r="T72" i="2"/>
  <c r="Y71" i="2"/>
  <c r="U71" i="2"/>
  <c r="T71" i="2"/>
  <c r="U70" i="2"/>
  <c r="Y70" i="2" s="1"/>
  <c r="T70" i="2"/>
  <c r="Y69" i="2"/>
  <c r="U69" i="2"/>
  <c r="T69" i="2"/>
  <c r="U68" i="2"/>
  <c r="Y68" i="2" s="1"/>
  <c r="T68" i="2"/>
  <c r="Y67" i="2"/>
  <c r="U67" i="2"/>
  <c r="T67" i="2"/>
  <c r="U66" i="2"/>
  <c r="Y66" i="2" s="1"/>
  <c r="T66" i="2"/>
  <c r="Y65" i="2"/>
  <c r="U65" i="2"/>
  <c r="T65" i="2"/>
  <c r="U64" i="2"/>
  <c r="Y64" i="2" s="1"/>
  <c r="T64" i="2"/>
  <c r="Y63" i="2"/>
  <c r="U63" i="2"/>
  <c r="T63" i="2"/>
  <c r="U62" i="2"/>
  <c r="Y62" i="2" s="1"/>
  <c r="T62" i="2"/>
  <c r="Y61" i="2"/>
  <c r="U61" i="2"/>
  <c r="T61" i="2"/>
  <c r="U60" i="2"/>
  <c r="Y60" i="2" s="1"/>
  <c r="T60" i="2"/>
  <c r="Y59" i="2"/>
  <c r="U59" i="2"/>
  <c r="T59" i="2"/>
  <c r="U58" i="2"/>
  <c r="Y58" i="2" s="1"/>
  <c r="T58" i="2"/>
  <c r="Y57" i="2"/>
  <c r="U57" i="2"/>
  <c r="T57" i="2"/>
  <c r="U56" i="2"/>
  <c r="Y56" i="2" s="1"/>
  <c r="T56" i="2"/>
  <c r="Y55" i="2"/>
  <c r="U55" i="2"/>
  <c r="T55" i="2"/>
  <c r="U54" i="2"/>
  <c r="Y54" i="2" s="1"/>
  <c r="T54" i="2"/>
  <c r="Y53" i="2"/>
  <c r="U53" i="2"/>
  <c r="T53" i="2"/>
  <c r="U52" i="2"/>
  <c r="Y52" i="2" s="1"/>
  <c r="T52" i="2"/>
  <c r="Y51" i="2"/>
  <c r="U51" i="2"/>
  <c r="T51" i="2"/>
  <c r="U50" i="2"/>
  <c r="Y50" i="2" s="1"/>
  <c r="T50" i="2"/>
  <c r="Y49" i="2"/>
  <c r="U49" i="2"/>
  <c r="S49" i="2"/>
  <c r="R49" i="2"/>
  <c r="Q49" i="2"/>
  <c r="P49" i="2"/>
  <c r="O49" i="2"/>
  <c r="N49" i="2"/>
  <c r="M49" i="2"/>
  <c r="L49" i="2"/>
  <c r="K49" i="2"/>
  <c r="J49" i="2"/>
  <c r="I49" i="2"/>
  <c r="H49" i="2"/>
  <c r="T49" i="2" s="1"/>
  <c r="C49" i="2"/>
  <c r="Y48" i="2"/>
  <c r="U48" i="2"/>
  <c r="T48" i="2"/>
  <c r="U47" i="2"/>
  <c r="Y47" i="2" s="1"/>
  <c r="T47" i="2"/>
  <c r="Y46" i="2"/>
  <c r="U46" i="2"/>
  <c r="T46" i="2"/>
  <c r="U45" i="2"/>
  <c r="Y45" i="2" s="1"/>
  <c r="T45" i="2"/>
  <c r="Y44" i="2"/>
  <c r="U44" i="2"/>
  <c r="T44" i="2"/>
  <c r="U43" i="2"/>
  <c r="Y43" i="2" s="1"/>
  <c r="T43" i="2"/>
  <c r="Y42" i="2"/>
  <c r="U42" i="2"/>
  <c r="T42" i="2"/>
  <c r="X41" i="2"/>
  <c r="U41" i="2"/>
  <c r="Y41" i="2" s="1"/>
  <c r="T41" i="2"/>
  <c r="Y40" i="2"/>
  <c r="U40" i="2"/>
  <c r="T40" i="2"/>
  <c r="U39" i="2"/>
  <c r="Y39" i="2" s="1"/>
  <c r="T39" i="2"/>
  <c r="Y38" i="2"/>
  <c r="U38" i="2"/>
  <c r="T38" i="2"/>
  <c r="X37" i="2"/>
  <c r="U37" i="2"/>
  <c r="Y37" i="2" s="1"/>
  <c r="T37" i="2"/>
  <c r="Y36" i="2"/>
  <c r="U36" i="2"/>
  <c r="T36" i="2"/>
  <c r="U35" i="2"/>
  <c r="Y35" i="2" s="1"/>
  <c r="T35" i="2"/>
  <c r="Y34" i="2"/>
  <c r="U34" i="2"/>
  <c r="T34" i="2"/>
  <c r="X33" i="2"/>
  <c r="U33" i="2"/>
  <c r="Y33" i="2" s="1"/>
  <c r="T33" i="2"/>
  <c r="Y32" i="2"/>
  <c r="U32" i="2"/>
  <c r="T32" i="2"/>
  <c r="X31" i="2"/>
  <c r="U31" i="2"/>
  <c r="Y31" i="2" s="1"/>
  <c r="S31" i="2"/>
  <c r="R31" i="2"/>
  <c r="Q31" i="2"/>
  <c r="P31" i="2"/>
  <c r="O31" i="2"/>
  <c r="N31" i="2"/>
  <c r="M31" i="2"/>
  <c r="L31" i="2"/>
  <c r="K31" i="2"/>
  <c r="J31" i="2"/>
  <c r="I31" i="2"/>
  <c r="H31" i="2"/>
  <c r="T31" i="2" s="1"/>
  <c r="C31" i="2"/>
  <c r="X83" i="2" s="1"/>
  <c r="X30" i="2"/>
  <c r="U30" i="2"/>
  <c r="Y30" i="2" s="1"/>
  <c r="T30" i="2"/>
  <c r="Y29" i="2"/>
  <c r="X29" i="2"/>
  <c r="U29" i="2"/>
  <c r="T29" i="2"/>
  <c r="X28" i="2"/>
  <c r="U28" i="2"/>
  <c r="Y28" i="2" s="1"/>
  <c r="T28" i="2"/>
  <c r="Y27" i="2"/>
  <c r="X27" i="2"/>
  <c r="U27" i="2"/>
  <c r="T27" i="2"/>
  <c r="X26" i="2"/>
  <c r="U26" i="2"/>
  <c r="Y26" i="2" s="1"/>
  <c r="T26" i="2"/>
  <c r="Y25" i="2"/>
  <c r="X25" i="2"/>
  <c r="U25" i="2"/>
  <c r="T25" i="2"/>
  <c r="X24" i="2"/>
  <c r="U24" i="2"/>
  <c r="Y24" i="2" s="1"/>
  <c r="T24" i="2"/>
  <c r="Y23" i="2"/>
  <c r="X23" i="2"/>
  <c r="U23" i="2"/>
  <c r="T23" i="2"/>
  <c r="X22" i="2"/>
  <c r="U22" i="2"/>
  <c r="Y22" i="2" s="1"/>
  <c r="T22" i="2"/>
  <c r="Y21" i="2"/>
  <c r="X21" i="2"/>
  <c r="U21" i="2"/>
  <c r="T21" i="2"/>
  <c r="X20" i="2"/>
  <c r="U20" i="2"/>
  <c r="Y20" i="2" s="1"/>
  <c r="T20" i="2"/>
  <c r="Y19" i="2"/>
  <c r="X19" i="2"/>
  <c r="U19" i="2"/>
  <c r="T19" i="2"/>
  <c r="X18" i="2"/>
  <c r="U18" i="2"/>
  <c r="Y18" i="2" s="1"/>
  <c r="T18" i="2"/>
  <c r="Y17" i="2"/>
  <c r="X17" i="2"/>
  <c r="U17" i="2"/>
  <c r="T17" i="2"/>
  <c r="X16" i="2"/>
  <c r="U16" i="2"/>
  <c r="Y16" i="2" s="1"/>
  <c r="T16" i="2"/>
  <c r="Y15" i="2"/>
  <c r="X15" i="2"/>
  <c r="U15" i="2"/>
  <c r="T15" i="2"/>
  <c r="Y14" i="2"/>
  <c r="X14" i="2"/>
  <c r="U14" i="2"/>
  <c r="T14" i="2"/>
  <c r="Y13" i="2"/>
  <c r="X13" i="2"/>
  <c r="U13" i="2"/>
  <c r="T13" i="2"/>
  <c r="X12" i="2"/>
  <c r="U12" i="2"/>
  <c r="Y12" i="2" s="1"/>
  <c r="T12" i="2"/>
  <c r="Y11" i="2"/>
  <c r="X11" i="2"/>
  <c r="U11" i="2"/>
  <c r="T11" i="2"/>
  <c r="Y10" i="2"/>
  <c r="X10" i="2"/>
  <c r="U10" i="2"/>
  <c r="T10" i="2"/>
  <c r="Y9" i="2"/>
  <c r="X9" i="2"/>
  <c r="U9" i="2"/>
  <c r="T9" i="2"/>
  <c r="X8" i="2"/>
  <c r="U8" i="2"/>
  <c r="Y8" i="2" s="1"/>
  <c r="T8" i="2"/>
  <c r="Y7" i="2"/>
  <c r="X7" i="2"/>
  <c r="U7" i="2"/>
  <c r="T7" i="2"/>
  <c r="Y6" i="2"/>
  <c r="X6" i="2"/>
  <c r="U6" i="2"/>
  <c r="T6" i="2"/>
  <c r="Y5" i="2"/>
  <c r="X5" i="2"/>
  <c r="U5" i="2"/>
  <c r="T5" i="2"/>
  <c r="X4" i="2"/>
  <c r="U4" i="2"/>
  <c r="Y4" i="2" s="1"/>
  <c r="T4" i="2"/>
  <c r="Y3" i="2"/>
  <c r="X3" i="2"/>
  <c r="R91" i="2" s="1"/>
  <c r="U3" i="2"/>
  <c r="T3" i="2"/>
  <c r="Y2" i="2"/>
  <c r="I2" i="2"/>
  <c r="J2" i="2" s="1"/>
  <c r="K2" i="2" s="1"/>
  <c r="L2" i="2" s="1"/>
  <c r="M2" i="2" s="1"/>
  <c r="N2" i="2" s="1"/>
  <c r="O2" i="2" s="1"/>
  <c r="P2" i="2" s="1"/>
  <c r="Q2" i="2" s="1"/>
  <c r="R2" i="2" s="1"/>
  <c r="S2" i="2" s="1"/>
  <c r="B1" i="2"/>
  <c r="A1" i="2"/>
  <c r="T88" i="2" l="1"/>
  <c r="V18" i="2" s="1"/>
  <c r="V10" i="2"/>
  <c r="V21" i="2"/>
  <c r="V30" i="2"/>
  <c r="V31" i="2"/>
  <c r="V52" i="2"/>
  <c r="V60" i="2"/>
  <c r="V84" i="2"/>
  <c r="V5" i="2"/>
  <c r="V6" i="2"/>
  <c r="V33" i="2"/>
  <c r="V36" i="2"/>
  <c r="V48" i="2"/>
  <c r="V49" i="2"/>
  <c r="V51" i="2"/>
  <c r="V59" i="2"/>
  <c r="V67" i="2"/>
  <c r="V75" i="2"/>
  <c r="V83" i="2"/>
  <c r="V86" i="2"/>
  <c r="X45" i="2"/>
  <c r="X52" i="2"/>
  <c r="X56" i="2"/>
  <c r="X60" i="2"/>
  <c r="X64" i="2"/>
  <c r="X68" i="2"/>
  <c r="X72" i="2"/>
  <c r="X76" i="2"/>
  <c r="X80" i="2"/>
  <c r="X84" i="2"/>
  <c r="T87" i="2"/>
  <c r="V87" i="2" s="1"/>
  <c r="L91" i="2"/>
  <c r="Q91" i="2"/>
  <c r="H231" i="2"/>
  <c r="L188" i="2"/>
  <c r="T131" i="2"/>
  <c r="M188" i="2"/>
  <c r="Q188" i="2"/>
  <c r="N188" i="2"/>
  <c r="R188" i="2"/>
  <c r="X34" i="2"/>
  <c r="X38" i="2"/>
  <c r="X42" i="2"/>
  <c r="X46" i="2"/>
  <c r="X49" i="2"/>
  <c r="X53" i="2"/>
  <c r="X57" i="2"/>
  <c r="X61" i="2"/>
  <c r="X65" i="2"/>
  <c r="X69" i="2"/>
  <c r="X73" i="2"/>
  <c r="X77" i="2"/>
  <c r="X81" i="2"/>
  <c r="X85" i="2"/>
  <c r="H91" i="2"/>
  <c r="M91" i="2"/>
  <c r="J188" i="2"/>
  <c r="E191" i="2"/>
  <c r="N192" i="2"/>
  <c r="E194" i="2"/>
  <c r="S91" i="2"/>
  <c r="O91" i="2"/>
  <c r="K91" i="2"/>
  <c r="G91" i="2"/>
  <c r="X35" i="2"/>
  <c r="X47" i="2"/>
  <c r="X50" i="2"/>
  <c r="X54" i="2"/>
  <c r="X58" i="2"/>
  <c r="X62" i="2"/>
  <c r="X66" i="2"/>
  <c r="X70" i="2"/>
  <c r="X74" i="2"/>
  <c r="X78" i="2"/>
  <c r="X82" i="2"/>
  <c r="X86" i="2"/>
  <c r="I91" i="2"/>
  <c r="N91" i="2"/>
  <c r="J202" i="2"/>
  <c r="P188" i="2"/>
  <c r="P199" i="2" s="1"/>
  <c r="L191" i="2"/>
  <c r="R194" i="2"/>
  <c r="R196" i="2"/>
  <c r="X39" i="2"/>
  <c r="X43" i="2"/>
  <c r="X32" i="2"/>
  <c r="X36" i="2"/>
  <c r="X40" i="2"/>
  <c r="X44" i="2"/>
  <c r="X48" i="2"/>
  <c r="X51" i="2"/>
  <c r="X55" i="2"/>
  <c r="X59" i="2"/>
  <c r="X63" i="2"/>
  <c r="X67" i="2"/>
  <c r="X71" i="2"/>
  <c r="X75" i="2"/>
  <c r="X79" i="2"/>
  <c r="J91" i="2"/>
  <c r="P91" i="2"/>
  <c r="K102" i="2"/>
  <c r="E199" i="2"/>
  <c r="Q198" i="2"/>
  <c r="M198" i="2"/>
  <c r="E197" i="2"/>
  <c r="Q196" i="2"/>
  <c r="M196" i="2"/>
  <c r="E195" i="2"/>
  <c r="Q194" i="2"/>
  <c r="M194" i="2"/>
  <c r="E193" i="2"/>
  <c r="Q192" i="2"/>
  <c r="M192" i="2"/>
  <c r="G191" i="2"/>
  <c r="R199" i="2"/>
  <c r="N199" i="2"/>
  <c r="J199" i="2"/>
  <c r="P198" i="2"/>
  <c r="L198" i="2"/>
  <c r="R197" i="2"/>
  <c r="N197" i="2"/>
  <c r="J197" i="2"/>
  <c r="P196" i="2"/>
  <c r="L196" i="2"/>
  <c r="R195" i="2"/>
  <c r="N195" i="2"/>
  <c r="J195" i="2"/>
  <c r="P194" i="2"/>
  <c r="L194" i="2"/>
  <c r="R193" i="2"/>
  <c r="N193" i="2"/>
  <c r="J193" i="2"/>
  <c r="P192" i="2"/>
  <c r="Q199" i="2"/>
  <c r="M199" i="2"/>
  <c r="E198" i="2"/>
  <c r="Q197" i="2"/>
  <c r="M197" i="2"/>
  <c r="E196" i="2"/>
  <c r="Q195" i="2"/>
  <c r="M195" i="2"/>
  <c r="I195" i="2"/>
  <c r="J194" i="2"/>
  <c r="P193" i="2"/>
  <c r="J192" i="2"/>
  <c r="R191" i="2"/>
  <c r="M191" i="2"/>
  <c r="L199" i="2"/>
  <c r="N198" i="2"/>
  <c r="L197" i="2"/>
  <c r="N196" i="2"/>
  <c r="L195" i="2"/>
  <c r="N194" i="2"/>
  <c r="L193" i="2"/>
  <c r="L192" i="2"/>
  <c r="E192" i="2"/>
  <c r="P191" i="2"/>
  <c r="J191" i="2"/>
  <c r="J198" i="2"/>
  <c r="J196" i="2"/>
  <c r="K194" i="2"/>
  <c r="Q193" i="2"/>
  <c r="R192" i="2"/>
  <c r="K192" i="2"/>
  <c r="N191" i="2"/>
  <c r="Q191" i="2"/>
  <c r="M193" i="2"/>
  <c r="Y211" i="2"/>
  <c r="Y212" i="2"/>
  <c r="H212" i="2"/>
  <c r="H287" i="2"/>
  <c r="T187" i="2"/>
  <c r="H188" i="2"/>
  <c r="Y203" i="2"/>
  <c r="Y204" i="2"/>
  <c r="H204" i="2"/>
  <c r="Y227" i="2"/>
  <c r="Y228" i="2"/>
  <c r="H228" i="2"/>
  <c r="Y241" i="2"/>
  <c r="Y242" i="2"/>
  <c r="H242" i="2"/>
  <c r="I247" i="2"/>
  <c r="H249" i="2"/>
  <c r="T149" i="2"/>
  <c r="I188" i="2"/>
  <c r="I196" i="2" s="1"/>
  <c r="Y207" i="2"/>
  <c r="Y208" i="2"/>
  <c r="H208" i="2"/>
  <c r="Y215" i="2"/>
  <c r="Y216" i="2"/>
  <c r="H216" i="2"/>
  <c r="I232" i="2"/>
  <c r="Y231" i="2"/>
  <c r="Y232" i="2"/>
  <c r="H232" i="2"/>
  <c r="Y219" i="2"/>
  <c r="Y220" i="2"/>
  <c r="H220" i="2"/>
  <c r="J236" i="2"/>
  <c r="Y235" i="2"/>
  <c r="Y236" i="2"/>
  <c r="H236" i="2"/>
  <c r="K188" i="2"/>
  <c r="O188" i="2"/>
  <c r="O197" i="2" s="1"/>
  <c r="S188" i="2"/>
  <c r="I202" i="2"/>
  <c r="I266" i="2" s="1"/>
  <c r="J224" i="2"/>
  <c r="Y223" i="2"/>
  <c r="Y224" i="2"/>
  <c r="H224" i="2"/>
  <c r="I251" i="2"/>
  <c r="H239" i="2"/>
  <c r="Y245" i="2"/>
  <c r="Y246" i="2"/>
  <c r="H246" i="2"/>
  <c r="H203" i="2"/>
  <c r="H207" i="2"/>
  <c r="H211" i="2"/>
  <c r="H215" i="2"/>
  <c r="H219" i="2"/>
  <c r="H223" i="2"/>
  <c r="H227" i="2"/>
  <c r="H235" i="2"/>
  <c r="H243" i="2"/>
  <c r="H280" i="2"/>
  <c r="H285" i="2"/>
  <c r="H281" i="2"/>
  <c r="H277" i="2"/>
  <c r="H283" i="2"/>
  <c r="H279" i="2"/>
  <c r="H276" i="2"/>
  <c r="H269" i="2"/>
  <c r="H254" i="2"/>
  <c r="H253" i="2"/>
  <c r="H252" i="2"/>
  <c r="H248" i="2"/>
  <c r="H244" i="2"/>
  <c r="H240" i="2"/>
  <c r="H263" i="2"/>
  <c r="H262" i="2"/>
  <c r="H273" i="2"/>
  <c r="H272" i="2"/>
  <c r="H271" i="2"/>
  <c r="H264" i="2"/>
  <c r="H260" i="2"/>
  <c r="Y202" i="2"/>
  <c r="H206" i="2"/>
  <c r="Y206" i="2"/>
  <c r="I207" i="2"/>
  <c r="H210" i="2"/>
  <c r="Y210" i="2"/>
  <c r="H214" i="2"/>
  <c r="Y214" i="2"/>
  <c r="H218" i="2"/>
  <c r="Y218" i="2"/>
  <c r="H222" i="2"/>
  <c r="Y222" i="2"/>
  <c r="I223" i="2"/>
  <c r="H226" i="2"/>
  <c r="Y226" i="2"/>
  <c r="H230" i="2"/>
  <c r="H234" i="2"/>
  <c r="Y234" i="2"/>
  <c r="Y237" i="2"/>
  <c r="Y238" i="2"/>
  <c r="H238" i="2"/>
  <c r="H247" i="2"/>
  <c r="H250" i="2"/>
  <c r="H259" i="2"/>
  <c r="Y258" i="2"/>
  <c r="I259" i="2"/>
  <c r="H268" i="2"/>
  <c r="Y267" i="2"/>
  <c r="Y268" i="2"/>
  <c r="I268" i="2"/>
  <c r="J240" i="2"/>
  <c r="Y249" i="2"/>
  <c r="Y250" i="2"/>
  <c r="J251" i="2"/>
  <c r="I256" i="2"/>
  <c r="Y255" i="2"/>
  <c r="Y257" i="2"/>
  <c r="Y261" i="2"/>
  <c r="H261" i="2"/>
  <c r="Y266" i="2"/>
  <c r="H267" i="2"/>
  <c r="I282" i="2"/>
  <c r="Y281" i="2"/>
  <c r="H282" i="2"/>
  <c r="J239" i="2"/>
  <c r="H241" i="2"/>
  <c r="J243" i="2"/>
  <c r="H245" i="2"/>
  <c r="I252" i="2"/>
  <c r="Y251" i="2"/>
  <c r="J253" i="2"/>
  <c r="H255" i="2"/>
  <c r="H256" i="2"/>
  <c r="H257" i="2"/>
  <c r="I261" i="2"/>
  <c r="J267" i="2"/>
  <c r="H270" i="2"/>
  <c r="I270" i="2"/>
  <c r="I241" i="2"/>
  <c r="H251" i="2"/>
  <c r="J256" i="2"/>
  <c r="Y256" i="2"/>
  <c r="I257" i="2"/>
  <c r="Y260" i="2"/>
  <c r="I275" i="2"/>
  <c r="Y274" i="2"/>
  <c r="H275" i="2"/>
  <c r="Y275" i="2"/>
  <c r="I263" i="2"/>
  <c r="Y262" i="2"/>
  <c r="J264" i="2"/>
  <c r="H266" i="2"/>
  <c r="J286" i="2"/>
  <c r="I286" i="2"/>
  <c r="Y285" i="2"/>
  <c r="H286" i="2"/>
  <c r="Y259" i="2"/>
  <c r="I260" i="2"/>
  <c r="J263" i="2"/>
  <c r="Y263" i="2"/>
  <c r="I264" i="2"/>
  <c r="Y264" i="2"/>
  <c r="Y265" i="2"/>
  <c r="J266" i="2"/>
  <c r="I271" i="2"/>
  <c r="Y270" i="2"/>
  <c r="J272" i="2"/>
  <c r="H274" i="2"/>
  <c r="J278" i="2"/>
  <c r="I278" i="2"/>
  <c r="Y277" i="2"/>
  <c r="H278" i="2"/>
  <c r="J276" i="2"/>
  <c r="Y278" i="2"/>
  <c r="I279" i="2"/>
  <c r="J280" i="2"/>
  <c r="Y282" i="2"/>
  <c r="I283" i="2"/>
  <c r="J284" i="2"/>
  <c r="J279" i="2"/>
  <c r="J283" i="2"/>
  <c r="H284" i="2"/>
  <c r="I222" i="2" l="1"/>
  <c r="I210" i="2"/>
  <c r="I217" i="2"/>
  <c r="J211" i="2"/>
  <c r="J277" i="2"/>
  <c r="J271" i="2"/>
  <c r="J273" i="2"/>
  <c r="J258" i="2"/>
  <c r="J233" i="2"/>
  <c r="J217" i="2"/>
  <c r="J275" i="2"/>
  <c r="J230" i="2"/>
  <c r="J214" i="2"/>
  <c r="J223" i="2"/>
  <c r="J215" i="2"/>
  <c r="J203" i="2"/>
  <c r="J212" i="2"/>
  <c r="J287" i="2"/>
  <c r="I230" i="2"/>
  <c r="J269" i="2"/>
  <c r="J281" i="2"/>
  <c r="J260" i="2"/>
  <c r="J254" i="2"/>
  <c r="J229" i="2"/>
  <c r="J213" i="2"/>
  <c r="J252" i="2"/>
  <c r="J226" i="2"/>
  <c r="J210" i="2"/>
  <c r="J241" i="2"/>
  <c r="J207" i="2"/>
  <c r="J231" i="2"/>
  <c r="I212" i="2"/>
  <c r="I204" i="2"/>
  <c r="I281" i="2"/>
  <c r="I272" i="2"/>
  <c r="I276" i="2"/>
  <c r="I269" i="2"/>
  <c r="I284" i="2"/>
  <c r="I229" i="2"/>
  <c r="I213" i="2"/>
  <c r="J216" i="2"/>
  <c r="J232" i="2"/>
  <c r="I226" i="2"/>
  <c r="I203" i="2"/>
  <c r="I219" i="2"/>
  <c r="I238" i="2"/>
  <c r="J259" i="2"/>
  <c r="I239" i="2"/>
  <c r="J244" i="2"/>
  <c r="J261" i="2"/>
  <c r="J282" i="2"/>
  <c r="I231" i="2"/>
  <c r="J285" i="2"/>
  <c r="J270" i="2"/>
  <c r="J250" i="2"/>
  <c r="J248" i="2"/>
  <c r="J225" i="2"/>
  <c r="J209" i="2"/>
  <c r="J245" i="2"/>
  <c r="J222" i="2"/>
  <c r="J206" i="2"/>
  <c r="J235" i="2"/>
  <c r="J255" i="2"/>
  <c r="J204" i="2"/>
  <c r="I214" i="2"/>
  <c r="I280" i="2"/>
  <c r="I262" i="2"/>
  <c r="I274" i="2"/>
  <c r="I254" i="2"/>
  <c r="I248" i="2"/>
  <c r="I225" i="2"/>
  <c r="I209" i="2"/>
  <c r="I208" i="2"/>
  <c r="I218" i="2"/>
  <c r="I234" i="2"/>
  <c r="I277" i="2"/>
  <c r="I220" i="2"/>
  <c r="I246" i="2"/>
  <c r="I215" i="2"/>
  <c r="I235" i="2"/>
  <c r="J238" i="2"/>
  <c r="J268" i="2"/>
  <c r="I243" i="2"/>
  <c r="J257" i="2"/>
  <c r="I267" i="2"/>
  <c r="J247" i="2"/>
  <c r="I245" i="2"/>
  <c r="I255" i="2"/>
  <c r="I249" i="2"/>
  <c r="J274" i="2"/>
  <c r="J262" i="2"/>
  <c r="J265" i="2"/>
  <c r="J237" i="2"/>
  <c r="J221" i="2"/>
  <c r="J205" i="2"/>
  <c r="J234" i="2"/>
  <c r="J218" i="2"/>
  <c r="J219" i="2"/>
  <c r="J227" i="2"/>
  <c r="I206" i="2"/>
  <c r="I228" i="2"/>
  <c r="I242" i="2"/>
  <c r="I265" i="2"/>
  <c r="I258" i="2"/>
  <c r="I250" i="2"/>
  <c r="I240" i="2"/>
  <c r="I237" i="2"/>
  <c r="I221" i="2"/>
  <c r="I205" i="2"/>
  <c r="I287" i="2"/>
  <c r="J208" i="2"/>
  <c r="J220" i="2"/>
  <c r="I236" i="2"/>
  <c r="J249" i="2"/>
  <c r="I224" i="2"/>
  <c r="I244" i="2"/>
  <c r="J246" i="2"/>
  <c r="I211" i="2"/>
  <c r="I227" i="2"/>
  <c r="I233" i="2"/>
  <c r="I273" i="2"/>
  <c r="I216" i="2"/>
  <c r="I253" i="2"/>
  <c r="I285" i="2"/>
  <c r="J242" i="2"/>
  <c r="J228" i="2"/>
  <c r="H288" i="2"/>
  <c r="T188" i="2"/>
  <c r="H195" i="2"/>
  <c r="H199" i="2"/>
  <c r="O196" i="2"/>
  <c r="S198" i="2"/>
  <c r="H194" i="2"/>
  <c r="H198" i="2"/>
  <c r="O191" i="2"/>
  <c r="S193" i="2"/>
  <c r="K197" i="2"/>
  <c r="O199" i="2"/>
  <c r="P195" i="2"/>
  <c r="V63" i="2"/>
  <c r="V80" i="2"/>
  <c r="V45" i="2"/>
  <c r="I288" i="2"/>
  <c r="I191" i="2"/>
  <c r="I193" i="2"/>
  <c r="S192" i="2"/>
  <c r="H191" i="2"/>
  <c r="O192" i="2"/>
  <c r="O194" i="2"/>
  <c r="S196" i="2"/>
  <c r="I199" i="2"/>
  <c r="S191" i="2"/>
  <c r="I194" i="2"/>
  <c r="K195" i="2"/>
  <c r="S199" i="2"/>
  <c r="H192" i="2"/>
  <c r="V12" i="2"/>
  <c r="V8" i="2"/>
  <c r="V7" i="2"/>
  <c r="V88" i="2"/>
  <c r="V4" i="2"/>
  <c r="V15" i="2"/>
  <c r="V82" i="2"/>
  <c r="V78" i="2"/>
  <c r="V74" i="2"/>
  <c r="V70" i="2"/>
  <c r="V66" i="2"/>
  <c r="V62" i="2"/>
  <c r="V58" i="2"/>
  <c r="V54" i="2"/>
  <c r="V50" i="2"/>
  <c r="V47" i="2"/>
  <c r="V43" i="2"/>
  <c r="V39" i="2"/>
  <c r="V35" i="2"/>
  <c r="V28" i="2"/>
  <c r="V24" i="2"/>
  <c r="V20" i="2"/>
  <c r="V16" i="2"/>
  <c r="V85" i="2"/>
  <c r="V81" i="2"/>
  <c r="V77" i="2"/>
  <c r="V73" i="2"/>
  <c r="V69" i="2"/>
  <c r="V65" i="2"/>
  <c r="V61" i="2"/>
  <c r="V57" i="2"/>
  <c r="V53" i="2"/>
  <c r="V46" i="2"/>
  <c r="V42" i="2"/>
  <c r="V38" i="2"/>
  <c r="V34" i="2"/>
  <c r="V27" i="2"/>
  <c r="V23" i="2"/>
  <c r="V19" i="2"/>
  <c r="V11" i="2"/>
  <c r="V3" i="2"/>
  <c r="V55" i="2"/>
  <c r="V72" i="2"/>
  <c r="V32" i="2"/>
  <c r="V17" i="2"/>
  <c r="H197" i="2"/>
  <c r="H193" i="2"/>
  <c r="S194" i="2"/>
  <c r="I197" i="2"/>
  <c r="K198" i="2"/>
  <c r="H196" i="2"/>
  <c r="Y190" i="2"/>
  <c r="Y191" i="2"/>
  <c r="I192" i="2"/>
  <c r="K193" i="2"/>
  <c r="O195" i="2"/>
  <c r="S197" i="2"/>
  <c r="K252" i="2"/>
  <c r="K202" i="2"/>
  <c r="K228" i="2" s="1"/>
  <c r="K238" i="2"/>
  <c r="L102" i="2"/>
  <c r="Y90" i="2"/>
  <c r="Y91" i="2"/>
  <c r="J288" i="2"/>
  <c r="V76" i="2"/>
  <c r="V40" i="2"/>
  <c r="V29" i="2"/>
  <c r="V9" i="2"/>
  <c r="V79" i="2"/>
  <c r="V44" i="2"/>
  <c r="R198" i="2"/>
  <c r="V64" i="2"/>
  <c r="V26" i="2"/>
  <c r="V14" i="2"/>
  <c r="K196" i="2"/>
  <c r="O198" i="2"/>
  <c r="K191" i="2"/>
  <c r="O193" i="2"/>
  <c r="S195" i="2"/>
  <c r="I198" i="2"/>
  <c r="K199" i="2"/>
  <c r="P197" i="2"/>
  <c r="V131" i="2"/>
  <c r="V68" i="2"/>
  <c r="V37" i="2"/>
  <c r="V22" i="2"/>
  <c r="V71" i="2"/>
  <c r="V41" i="2"/>
  <c r="V56" i="2"/>
  <c r="V25" i="2"/>
  <c r="V13" i="2"/>
  <c r="K271" i="2" l="1"/>
  <c r="K286" i="2"/>
  <c r="V188" i="2"/>
  <c r="V181" i="2"/>
  <c r="V173" i="2"/>
  <c r="V165" i="2"/>
  <c r="V157" i="2"/>
  <c r="V145" i="2"/>
  <c r="V135" i="2"/>
  <c r="V183" i="2"/>
  <c r="V175" i="2"/>
  <c r="V167" i="2"/>
  <c r="V159" i="2"/>
  <c r="V151" i="2"/>
  <c r="V143" i="2"/>
  <c r="V137" i="2"/>
  <c r="V185" i="2"/>
  <c r="V177" i="2"/>
  <c r="V169" i="2"/>
  <c r="V161" i="2"/>
  <c r="V153" i="2"/>
  <c r="V139" i="2"/>
  <c r="V130" i="2"/>
  <c r="V126" i="2"/>
  <c r="V122" i="2"/>
  <c r="V118" i="2"/>
  <c r="V114" i="2"/>
  <c r="V110" i="2"/>
  <c r="V106" i="2"/>
  <c r="V179" i="2"/>
  <c r="V171" i="2"/>
  <c r="V163" i="2"/>
  <c r="V155" i="2"/>
  <c r="V147" i="2"/>
  <c r="V141" i="2"/>
  <c r="V133" i="2"/>
  <c r="V129" i="2"/>
  <c r="V125" i="2"/>
  <c r="V121" i="2"/>
  <c r="V117" i="2"/>
  <c r="V113" i="2"/>
  <c r="V109" i="2"/>
  <c r="V105" i="2"/>
  <c r="V115" i="2"/>
  <c r="V104" i="2"/>
  <c r="V120" i="2"/>
  <c r="V152" i="2"/>
  <c r="V184" i="2"/>
  <c r="V150" i="2"/>
  <c r="V182" i="2"/>
  <c r="V138" i="2"/>
  <c r="V164" i="2"/>
  <c r="V148" i="2"/>
  <c r="V178" i="2"/>
  <c r="V116" i="2"/>
  <c r="V111" i="2"/>
  <c r="V127" i="2"/>
  <c r="V134" i="2"/>
  <c r="V160" i="2"/>
  <c r="V132" i="2"/>
  <c r="V158" i="2"/>
  <c r="V146" i="2"/>
  <c r="V172" i="2"/>
  <c r="V154" i="2"/>
  <c r="V186" i="2"/>
  <c r="V107" i="2"/>
  <c r="V123" i="2"/>
  <c r="V112" i="2"/>
  <c r="V128" i="2"/>
  <c r="V142" i="2"/>
  <c r="V168" i="2"/>
  <c r="V140" i="2"/>
  <c r="V166" i="2"/>
  <c r="V180" i="2"/>
  <c r="V162" i="2"/>
  <c r="V108" i="2"/>
  <c r="V124" i="2"/>
  <c r="V103" i="2"/>
  <c r="V119" i="2"/>
  <c r="V176" i="2"/>
  <c r="V144" i="2"/>
  <c r="V174" i="2"/>
  <c r="V156" i="2"/>
  <c r="V136" i="2"/>
  <c r="V170" i="2"/>
  <c r="K221" i="2"/>
  <c r="K222" i="2"/>
  <c r="K227" i="2"/>
  <c r="K270" i="2"/>
  <c r="K234" i="2"/>
  <c r="K267" i="2"/>
  <c r="K218" i="2"/>
  <c r="L202" i="2"/>
  <c r="L285" i="2" s="1"/>
  <c r="L247" i="2"/>
  <c r="L225" i="2"/>
  <c r="M102" i="2"/>
  <c r="L233" i="2"/>
  <c r="L204" i="2"/>
  <c r="L227" i="2"/>
  <c r="L259" i="2"/>
  <c r="L220" i="2"/>
  <c r="L222" i="2"/>
  <c r="L240" i="2"/>
  <c r="L242" i="2"/>
  <c r="L215" i="2"/>
  <c r="L245" i="2"/>
  <c r="L241" i="2"/>
  <c r="L230" i="2"/>
  <c r="L264" i="2"/>
  <c r="L270" i="2"/>
  <c r="L234" i="2"/>
  <c r="K257" i="2"/>
  <c r="K246" i="2"/>
  <c r="K253" i="2"/>
  <c r="K272" i="2"/>
  <c r="V187" i="2"/>
  <c r="K214" i="2"/>
  <c r="K211" i="2"/>
  <c r="K204" i="2"/>
  <c r="K225" i="2"/>
  <c r="K213" i="2"/>
  <c r="K210" i="2"/>
  <c r="K208" i="2"/>
  <c r="K266" i="2"/>
  <c r="K255" i="2"/>
  <c r="K274" i="2"/>
  <c r="V149" i="2"/>
  <c r="K288" i="2"/>
  <c r="K205" i="2"/>
  <c r="K206" i="2"/>
  <c r="K242" i="2"/>
  <c r="K215" i="2"/>
  <c r="K249" i="2"/>
  <c r="K233" i="2"/>
  <c r="K219" i="2"/>
  <c r="K231" i="2"/>
  <c r="K232" i="2"/>
  <c r="K282" i="2"/>
  <c r="K248" i="2"/>
  <c r="K223" i="2"/>
  <c r="K244" i="2"/>
  <c r="K269" i="2"/>
  <c r="K281" i="2"/>
  <c r="K280" i="2"/>
  <c r="K275" i="2"/>
  <c r="K277" i="2"/>
  <c r="K207" i="2"/>
  <c r="K259" i="2"/>
  <c r="K240" i="2"/>
  <c r="K251" i="2"/>
  <c r="K239" i="2"/>
  <c r="K261" i="2"/>
  <c r="K250" i="2"/>
  <c r="K258" i="2"/>
  <c r="K285" i="2"/>
  <c r="K279" i="2"/>
  <c r="K283" i="2"/>
  <c r="K254" i="2"/>
  <c r="K220" i="2"/>
  <c r="K235" i="2"/>
  <c r="K217" i="2"/>
  <c r="K268" i="2"/>
  <c r="K241" i="2"/>
  <c r="K247" i="2"/>
  <c r="K260" i="2"/>
  <c r="K262" i="2"/>
  <c r="K265" i="2"/>
  <c r="K273" i="2"/>
  <c r="K284" i="2"/>
  <c r="K245" i="2"/>
  <c r="K276" i="2"/>
  <c r="K236" i="2"/>
  <c r="K224" i="2"/>
  <c r="K256" i="2"/>
  <c r="K278" i="2"/>
  <c r="K264" i="2"/>
  <c r="K263" i="2"/>
  <c r="L288" i="2"/>
  <c r="K230" i="2"/>
  <c r="K216" i="2"/>
  <c r="K243" i="2"/>
  <c r="K237" i="2"/>
  <c r="K209" i="2"/>
  <c r="K287" i="2"/>
  <c r="K229" i="2"/>
  <c r="K226" i="2"/>
  <c r="K203" i="2"/>
  <c r="L254" i="2" l="1"/>
  <c r="L260" i="2"/>
  <c r="L283" i="2"/>
  <c r="L278" i="2"/>
  <c r="L232" i="2"/>
  <c r="L251" i="2"/>
  <c r="L249" i="2"/>
  <c r="L261" i="2"/>
  <c r="L216" i="2"/>
  <c r="L207" i="2"/>
  <c r="L228" i="2"/>
  <c r="L255" i="2"/>
  <c r="L206" i="2"/>
  <c r="L208" i="2"/>
  <c r="L238" i="2"/>
  <c r="L219" i="2"/>
  <c r="L231" i="2"/>
  <c r="M284" i="2"/>
  <c r="M276" i="2"/>
  <c r="M254" i="2"/>
  <c r="M280" i="2"/>
  <c r="M237" i="2"/>
  <c r="M221" i="2"/>
  <c r="M205" i="2"/>
  <c r="M218" i="2"/>
  <c r="M250" i="2"/>
  <c r="M202" i="2"/>
  <c r="M285" i="2" s="1"/>
  <c r="N102" i="2"/>
  <c r="M208" i="2"/>
  <c r="M246" i="2"/>
  <c r="M223" i="2"/>
  <c r="M228" i="2"/>
  <c r="M236" i="2"/>
  <c r="M203" i="2"/>
  <c r="M259" i="2"/>
  <c r="M239" i="2"/>
  <c r="M257" i="2"/>
  <c r="M231" i="2"/>
  <c r="M232" i="2"/>
  <c r="M287" i="2"/>
  <c r="M247" i="2"/>
  <c r="M283" i="2"/>
  <c r="M279" i="2"/>
  <c r="M235" i="2"/>
  <c r="M255" i="2"/>
  <c r="M241" i="2"/>
  <c r="M245" i="2"/>
  <c r="M263" i="2"/>
  <c r="M260" i="2"/>
  <c r="M266" i="2"/>
  <c r="M211" i="2"/>
  <c r="M238" i="2"/>
  <c r="M282" i="2"/>
  <c r="M275" i="2"/>
  <c r="M271" i="2"/>
  <c r="M278" i="2"/>
  <c r="M227" i="2"/>
  <c r="M288" i="2"/>
  <c r="L205" i="2"/>
  <c r="L262" i="2"/>
  <c r="L243" i="2"/>
  <c r="L258" i="2"/>
  <c r="L265" i="2"/>
  <c r="L277" i="2"/>
  <c r="L286" i="2"/>
  <c r="L274" i="2"/>
  <c r="L271" i="2"/>
  <c r="L252" i="2"/>
  <c r="L284" i="2"/>
  <c r="L214" i="2"/>
  <c r="L218" i="2"/>
  <c r="L224" i="2"/>
  <c r="L287" i="2"/>
  <c r="L253" i="2"/>
  <c r="L235" i="2"/>
  <c r="L257" i="2"/>
  <c r="L226" i="2"/>
  <c r="L211" i="2"/>
  <c r="L209" i="2"/>
  <c r="L221" i="2"/>
  <c r="L213" i="2"/>
  <c r="L239" i="2"/>
  <c r="L269" i="2"/>
  <c r="L248" i="2"/>
  <c r="L273" i="2"/>
  <c r="L281" i="2"/>
  <c r="L244" i="2"/>
  <c r="L272" i="2"/>
  <c r="L266" i="2"/>
  <c r="L282" i="2"/>
  <c r="L263" i="2"/>
  <c r="L280" i="2"/>
  <c r="L223" i="2"/>
  <c r="L236" i="2"/>
  <c r="L267" i="2"/>
  <c r="L256" i="2"/>
  <c r="L246" i="2"/>
  <c r="L268" i="2"/>
  <c r="L210" i="2"/>
  <c r="L203" i="2"/>
  <c r="L217" i="2"/>
  <c r="L237" i="2"/>
  <c r="L229" i="2"/>
  <c r="L279" i="2"/>
  <c r="L275" i="2"/>
  <c r="L250" i="2"/>
  <c r="L276" i="2"/>
  <c r="M204" i="2" l="1"/>
  <c r="M274" i="2"/>
  <c r="M215" i="2"/>
  <c r="M251" i="2"/>
  <c r="M268" i="2"/>
  <c r="M224" i="2"/>
  <c r="M267" i="2"/>
  <c r="M220" i="2"/>
  <c r="M210" i="2"/>
  <c r="M206" i="2"/>
  <c r="M234" i="2"/>
  <c r="M209" i="2"/>
  <c r="M225" i="2"/>
  <c r="M244" i="2"/>
  <c r="M270" i="2"/>
  <c r="M264" i="2"/>
  <c r="M258" i="2"/>
  <c r="M277" i="2"/>
  <c r="M214" i="2"/>
  <c r="M222" i="2"/>
  <c r="M213" i="2"/>
  <c r="M229" i="2"/>
  <c r="M248" i="2"/>
  <c r="M265" i="2"/>
  <c r="M272" i="2"/>
  <c r="M262" i="2"/>
  <c r="M281" i="2"/>
  <c r="M256" i="2"/>
  <c r="M286" i="2"/>
  <c r="M243" i="2"/>
  <c r="M216" i="2"/>
  <c r="M252" i="2"/>
  <c r="M219" i="2"/>
  <c r="M242" i="2"/>
  <c r="M207" i="2"/>
  <c r="M249" i="2"/>
  <c r="M226" i="2"/>
  <c r="M230" i="2"/>
  <c r="M240" i="2"/>
  <c r="M217" i="2"/>
  <c r="M233" i="2"/>
  <c r="M261" i="2"/>
  <c r="M253" i="2"/>
  <c r="M273" i="2"/>
  <c r="M269" i="2"/>
  <c r="N202" i="2"/>
  <c r="N273" i="2" s="1"/>
  <c r="N215" i="2"/>
  <c r="N254" i="2"/>
  <c r="O102" i="2"/>
  <c r="N204" i="2"/>
  <c r="N257" i="2"/>
  <c r="N208" i="2"/>
  <c r="N244" i="2"/>
  <c r="N236" i="2"/>
  <c r="N284" i="2"/>
  <c r="N272" i="2"/>
  <c r="N247" i="2"/>
  <c r="N278" i="2"/>
  <c r="N255" i="2"/>
  <c r="N288" i="2"/>
  <c r="N282" i="2" l="1"/>
  <c r="N242" i="2"/>
  <c r="N207" i="2"/>
  <c r="N211" i="2"/>
  <c r="N251" i="2"/>
  <c r="N233" i="2"/>
  <c r="N277" i="2"/>
  <c r="N271" i="2"/>
  <c r="N285" i="2"/>
  <c r="N270" i="2"/>
  <c r="N286" i="2"/>
  <c r="N246" i="2"/>
  <c r="N240" i="2"/>
  <c r="N203" i="2"/>
  <c r="N206" i="2"/>
  <c r="N222" i="2"/>
  <c r="N217" i="2"/>
  <c r="N248" i="2"/>
  <c r="N279" i="2"/>
  <c r="N267" i="2"/>
  <c r="N276" i="2"/>
  <c r="N261" i="2"/>
  <c r="N256" i="2"/>
  <c r="N216" i="2"/>
  <c r="N228" i="2"/>
  <c r="N234" i="2"/>
  <c r="N287" i="2"/>
  <c r="N268" i="2"/>
  <c r="O202" i="2"/>
  <c r="O278" i="2" s="1"/>
  <c r="O236" i="2"/>
  <c r="P102" i="2"/>
  <c r="O231" i="2"/>
  <c r="O235" i="2"/>
  <c r="O242" i="2"/>
  <c r="O218" i="2"/>
  <c r="O233" i="2"/>
  <c r="O256" i="2"/>
  <c r="O215" i="2"/>
  <c r="O205" i="2"/>
  <c r="O264" i="2"/>
  <c r="O265" i="2"/>
  <c r="O244" i="2"/>
  <c r="O281" i="2"/>
  <c r="O211" i="2"/>
  <c r="O230" i="2"/>
  <c r="O250" i="2"/>
  <c r="O283" i="2"/>
  <c r="O257" i="2"/>
  <c r="N227" i="2"/>
  <c r="N219" i="2"/>
  <c r="N210" i="2"/>
  <c r="N226" i="2"/>
  <c r="N205" i="2"/>
  <c r="N221" i="2"/>
  <c r="N237" i="2"/>
  <c r="N250" i="2"/>
  <c r="N269" i="2"/>
  <c r="N274" i="2"/>
  <c r="N265" i="2"/>
  <c r="N218" i="2"/>
  <c r="N241" i="2"/>
  <c r="N213" i="2"/>
  <c r="N229" i="2"/>
  <c r="N260" i="2"/>
  <c r="N266" i="2"/>
  <c r="N258" i="2"/>
  <c r="N281" i="2"/>
  <c r="N259" i="2"/>
  <c r="N264" i="2"/>
  <c r="N253" i="2"/>
  <c r="N231" i="2"/>
  <c r="N280" i="2"/>
  <c r="N232" i="2"/>
  <c r="N275" i="2"/>
  <c r="N283" i="2"/>
  <c r="N249" i="2"/>
  <c r="N224" i="2"/>
  <c r="N243" i="2"/>
  <c r="N220" i="2"/>
  <c r="N239" i="2"/>
  <c r="N238" i="2"/>
  <c r="N223" i="2"/>
  <c r="N263" i="2"/>
  <c r="N235" i="2"/>
  <c r="N214" i="2"/>
  <c r="N230" i="2"/>
  <c r="N209" i="2"/>
  <c r="N225" i="2"/>
  <c r="N245" i="2"/>
  <c r="N262" i="2"/>
  <c r="N252" i="2"/>
  <c r="O216" i="2" l="1"/>
  <c r="O271" i="2"/>
  <c r="O288" i="2"/>
  <c r="O247" i="2"/>
  <c r="O279" i="2"/>
  <c r="O243" i="2"/>
  <c r="O222" i="2"/>
  <c r="O287" i="2"/>
  <c r="O269" i="2"/>
  <c r="O221" i="2"/>
  <c r="O276" i="2"/>
  <c r="O254" i="2"/>
  <c r="O225" i="2"/>
  <c r="O228" i="2"/>
  <c r="O248" i="2"/>
  <c r="O229" i="2"/>
  <c r="O210" i="2"/>
  <c r="O251" i="2"/>
  <c r="O223" i="2"/>
  <c r="O204" i="2"/>
  <c r="O259" i="2"/>
  <c r="O238" i="2"/>
  <c r="O252" i="2"/>
  <c r="O272" i="2"/>
  <c r="O284" i="2"/>
  <c r="O241" i="2"/>
  <c r="O285" i="2"/>
  <c r="O239" i="2"/>
  <c r="O214" i="2"/>
  <c r="O260" i="2"/>
  <c r="O286" i="2"/>
  <c r="O227" i="2"/>
  <c r="O277" i="2"/>
  <c r="O268" i="2"/>
  <c r="O209" i="2"/>
  <c r="O249" i="2"/>
  <c r="O282" i="2"/>
  <c r="O213" i="2"/>
  <c r="O219" i="2"/>
  <c r="O245" i="2"/>
  <c r="O207" i="2"/>
  <c r="P281" i="2"/>
  <c r="P277" i="2"/>
  <c r="P276" i="2"/>
  <c r="P265" i="2"/>
  <c r="P263" i="2"/>
  <c r="P260" i="2"/>
  <c r="P264" i="2"/>
  <c r="P239" i="2"/>
  <c r="P202" i="2"/>
  <c r="P279" i="2" s="1"/>
  <c r="P272" i="2"/>
  <c r="P271" i="2"/>
  <c r="P283" i="2"/>
  <c r="P256" i="2"/>
  <c r="P247" i="2"/>
  <c r="P243" i="2"/>
  <c r="P237" i="2"/>
  <c r="P221" i="2"/>
  <c r="P233" i="2"/>
  <c r="P209" i="2"/>
  <c r="Q102" i="2"/>
  <c r="P229" i="2"/>
  <c r="P205" i="2"/>
  <c r="P287" i="2"/>
  <c r="P210" i="2"/>
  <c r="P249" i="2"/>
  <c r="P208" i="2"/>
  <c r="P252" i="2"/>
  <c r="P248" i="2"/>
  <c r="P246" i="2"/>
  <c r="P228" i="2"/>
  <c r="P226" i="2"/>
  <c r="P236" i="2"/>
  <c r="P275" i="2"/>
  <c r="P224" i="2"/>
  <c r="P203" i="2"/>
  <c r="P211" i="2"/>
  <c r="P227" i="2"/>
  <c r="P282" i="2"/>
  <c r="P270" i="2"/>
  <c r="P216" i="2"/>
  <c r="P232" i="2"/>
  <c r="P214" i="2"/>
  <c r="P218" i="2"/>
  <c r="P230" i="2"/>
  <c r="P261" i="2"/>
  <c r="P207" i="2"/>
  <c r="P215" i="2"/>
  <c r="P223" i="2"/>
  <c r="P259" i="2"/>
  <c r="P245" i="2"/>
  <c r="P244" i="2"/>
  <c r="P251" i="2"/>
  <c r="P266" i="2"/>
  <c r="P280" i="2"/>
  <c r="P255" i="2"/>
  <c r="P222" i="2"/>
  <c r="P238" i="2"/>
  <c r="P268" i="2"/>
  <c r="P267" i="2"/>
  <c r="P241" i="2"/>
  <c r="P274" i="2"/>
  <c r="P278" i="2"/>
  <c r="P284" i="2"/>
  <c r="P286" i="2"/>
  <c r="P257" i="2"/>
  <c r="P240" i="2"/>
  <c r="P288" i="2"/>
  <c r="O224" i="2"/>
  <c r="O255" i="2"/>
  <c r="O253" i="2"/>
  <c r="O274" i="2"/>
  <c r="O262" i="2"/>
  <c r="O237" i="2"/>
  <c r="O258" i="2"/>
  <c r="O240" i="2"/>
  <c r="O206" i="2"/>
  <c r="O280" i="2"/>
  <c r="O263" i="2"/>
  <c r="O273" i="2"/>
  <c r="O266" i="2"/>
  <c r="O246" i="2"/>
  <c r="O234" i="2"/>
  <c r="O275" i="2"/>
  <c r="O261" i="2"/>
  <c r="O226" i="2"/>
  <c r="O203" i="2"/>
  <c r="O217" i="2"/>
  <c r="O232" i="2"/>
  <c r="O220" i="2"/>
  <c r="O208" i="2"/>
  <c r="O267" i="2"/>
  <c r="O270" i="2"/>
  <c r="Q202" i="2" l="1"/>
  <c r="Q285" i="2" s="1"/>
  <c r="R102" i="2"/>
  <c r="Q287" i="2"/>
  <c r="Q203" i="2"/>
  <c r="Q232" i="2"/>
  <c r="Q227" i="2"/>
  <c r="Q256" i="2"/>
  <c r="Q282" i="2"/>
  <c r="Q215" i="2"/>
  <c r="Q219" i="2"/>
  <c r="Q239" i="2"/>
  <c r="Q261" i="2"/>
  <c r="Q263" i="2"/>
  <c r="Q279" i="2"/>
  <c r="Q272" i="2"/>
  <c r="Q238" i="2"/>
  <c r="Q243" i="2"/>
  <c r="Q247" i="2"/>
  <c r="Q271" i="2"/>
  <c r="Q278" i="2"/>
  <c r="Q283" i="2"/>
  <c r="Q208" i="2"/>
  <c r="Q220" i="2"/>
  <c r="Q237" i="2"/>
  <c r="Q264" i="2"/>
  <c r="Q286" i="2"/>
  <c r="Q241" i="2"/>
  <c r="Q267" i="2"/>
  <c r="Q288" i="2"/>
  <c r="P204" i="2"/>
  <c r="P235" i="2"/>
  <c r="P231" i="2"/>
  <c r="P219" i="2"/>
  <c r="P206" i="2"/>
  <c r="P242" i="2"/>
  <c r="P220" i="2"/>
  <c r="P234" i="2"/>
  <c r="P213" i="2"/>
  <c r="P217" i="2"/>
  <c r="P225" i="2"/>
  <c r="P258" i="2"/>
  <c r="P273" i="2"/>
  <c r="P253" i="2"/>
  <c r="P250" i="2"/>
  <c r="P269" i="2"/>
  <c r="P285" i="2"/>
  <c r="P254" i="2"/>
  <c r="P262" i="2"/>
  <c r="Q224" i="2" l="1"/>
  <c r="Q211" i="2"/>
  <c r="Q231" i="2"/>
  <c r="Q268" i="2"/>
  <c r="Q214" i="2"/>
  <c r="Q234" i="2"/>
  <c r="Q217" i="2"/>
  <c r="Q233" i="2"/>
  <c r="Q274" i="2"/>
  <c r="Q266" i="2"/>
  <c r="Q262" i="2"/>
  <c r="Q273" i="2"/>
  <c r="R277" i="2"/>
  <c r="R260" i="2"/>
  <c r="R245" i="2"/>
  <c r="R225" i="2"/>
  <c r="R209" i="2"/>
  <c r="R230" i="2"/>
  <c r="R214" i="2"/>
  <c r="R202" i="2"/>
  <c r="R285" i="2" s="1"/>
  <c r="R215" i="2"/>
  <c r="R223" i="2"/>
  <c r="R235" i="2"/>
  <c r="R203" i="2"/>
  <c r="S102" i="2"/>
  <c r="R220" i="2"/>
  <c r="R249" i="2"/>
  <c r="R267" i="2"/>
  <c r="R228" i="2"/>
  <c r="R224" i="2"/>
  <c r="R240" i="2"/>
  <c r="R270" i="2"/>
  <c r="R231" i="2"/>
  <c r="R234" i="2"/>
  <c r="R243" i="2"/>
  <c r="R238" i="2"/>
  <c r="R268" i="2"/>
  <c r="R256" i="2"/>
  <c r="R261" i="2"/>
  <c r="R282" i="2"/>
  <c r="R275" i="2"/>
  <c r="R266" i="2"/>
  <c r="R284" i="2"/>
  <c r="R272" i="2"/>
  <c r="R280" i="2"/>
  <c r="R257" i="2"/>
  <c r="R263" i="2"/>
  <c r="R274" i="2"/>
  <c r="R283" i="2"/>
  <c r="R286" i="2"/>
  <c r="R279" i="2"/>
  <c r="R259" i="2"/>
  <c r="R244" i="2"/>
  <c r="R247" i="2"/>
  <c r="R253" i="2"/>
  <c r="R255" i="2"/>
  <c r="R264" i="2"/>
  <c r="R271" i="2"/>
  <c r="R278" i="2"/>
  <c r="R276" i="2"/>
  <c r="R251" i="2"/>
  <c r="R288" i="2"/>
  <c r="Q230" i="2"/>
  <c r="Q205" i="2"/>
  <c r="Q221" i="2"/>
  <c r="Q240" i="2"/>
  <c r="Q248" i="2"/>
  <c r="Q250" i="2"/>
  <c r="Q265" i="2"/>
  <c r="Q277" i="2"/>
  <c r="Q245" i="2"/>
  <c r="Q204" i="2"/>
  <c r="Q259" i="2"/>
  <c r="Q216" i="2"/>
  <c r="Q236" i="2"/>
  <c r="Q242" i="2"/>
  <c r="Q206" i="2"/>
  <c r="Q226" i="2"/>
  <c r="Q210" i="2"/>
  <c r="Q209" i="2"/>
  <c r="Q225" i="2"/>
  <c r="Q257" i="2"/>
  <c r="Q255" i="2"/>
  <c r="Q269" i="2"/>
  <c r="Q280" i="2"/>
  <c r="Q281" i="2"/>
  <c r="Q251" i="2"/>
  <c r="Q252" i="2"/>
  <c r="Q207" i="2"/>
  <c r="Q253" i="2"/>
  <c r="Q246" i="2"/>
  <c r="Q270" i="2"/>
  <c r="Q235" i="2"/>
  <c r="Q275" i="2"/>
  <c r="Q260" i="2"/>
  <c r="Q249" i="2"/>
  <c r="Q223" i="2"/>
  <c r="Q228" i="2"/>
  <c r="Q222" i="2"/>
  <c r="Q276" i="2"/>
  <c r="Q218" i="2"/>
  <c r="Q213" i="2"/>
  <c r="Q229" i="2"/>
  <c r="Q244" i="2"/>
  <c r="Q254" i="2"/>
  <c r="Q258" i="2"/>
  <c r="Q284" i="2"/>
  <c r="R204" i="2" l="1"/>
  <c r="R216" i="2"/>
  <c r="R239" i="2"/>
  <c r="R242" i="2"/>
  <c r="R246" i="2"/>
  <c r="R287" i="2"/>
  <c r="R219" i="2"/>
  <c r="R207" i="2"/>
  <c r="R210" i="2"/>
  <c r="R226" i="2"/>
  <c r="R205" i="2"/>
  <c r="R221" i="2"/>
  <c r="R241" i="2"/>
  <c r="R273" i="2"/>
  <c r="R269" i="2"/>
  <c r="S202" i="2"/>
  <c r="S263" i="2" s="1"/>
  <c r="S220" i="2"/>
  <c r="S208" i="2"/>
  <c r="S242" i="2"/>
  <c r="S227" i="2"/>
  <c r="S230" i="2"/>
  <c r="S241" i="2"/>
  <c r="S231" i="2"/>
  <c r="S213" i="2"/>
  <c r="S239" i="2"/>
  <c r="S207" i="2"/>
  <c r="S245" i="2"/>
  <c r="S257" i="2"/>
  <c r="S244" i="2"/>
  <c r="S250" i="2"/>
  <c r="S228" i="2"/>
  <c r="S203" i="2"/>
  <c r="S218" i="2"/>
  <c r="S226" i="2"/>
  <c r="S265" i="2"/>
  <c r="S243" i="2"/>
  <c r="S285" i="2"/>
  <c r="S252" i="2"/>
  <c r="S284" i="2"/>
  <c r="S205" i="2"/>
  <c r="S270" i="2"/>
  <c r="S253" i="2"/>
  <c r="S262" i="2"/>
  <c r="S254" i="2"/>
  <c r="S261" i="2"/>
  <c r="S283" i="2"/>
  <c r="S280" i="2"/>
  <c r="S255" i="2"/>
  <c r="S288" i="2"/>
  <c r="W102" i="2"/>
  <c r="R218" i="2"/>
  <c r="R237" i="2"/>
  <c r="R213" i="2"/>
  <c r="R229" i="2"/>
  <c r="R265" i="2"/>
  <c r="R254" i="2"/>
  <c r="R281" i="2"/>
  <c r="R232" i="2"/>
  <c r="R252" i="2"/>
  <c r="R236" i="2"/>
  <c r="R248" i="2"/>
  <c r="R208" i="2"/>
  <c r="R211" i="2"/>
  <c r="R227" i="2"/>
  <c r="R206" i="2"/>
  <c r="R222" i="2"/>
  <c r="R250" i="2"/>
  <c r="R217" i="2"/>
  <c r="R233" i="2"/>
  <c r="R258" i="2"/>
  <c r="R262" i="2"/>
  <c r="S279" i="2" l="1"/>
  <c r="S217" i="2"/>
  <c r="S273" i="2"/>
  <c r="S259" i="2"/>
  <c r="S215" i="2"/>
  <c r="S219" i="2"/>
  <c r="S258" i="2"/>
  <c r="S267" i="2"/>
  <c r="S223" i="2"/>
  <c r="S229" i="2"/>
  <c r="S240" i="2"/>
  <c r="S237" i="2"/>
  <c r="S214" i="2"/>
  <c r="S221" i="2"/>
  <c r="S212" i="2"/>
  <c r="S232" i="2"/>
  <c r="S224" i="2"/>
  <c r="S251" i="2"/>
  <c r="S274" i="2"/>
  <c r="S266" i="2"/>
  <c r="W185" i="2"/>
  <c r="W183" i="2"/>
  <c r="W181" i="2"/>
  <c r="W179" i="2"/>
  <c r="W177" i="2"/>
  <c r="W175" i="2"/>
  <c r="W173" i="2"/>
  <c r="W171" i="2"/>
  <c r="W169" i="2"/>
  <c r="W167" i="2"/>
  <c r="W165" i="2"/>
  <c r="W163" i="2"/>
  <c r="W161" i="2"/>
  <c r="W159" i="2"/>
  <c r="W157" i="2"/>
  <c r="W155" i="2"/>
  <c r="W153" i="2"/>
  <c r="W151" i="2"/>
  <c r="W186" i="2"/>
  <c r="W184" i="2"/>
  <c r="W182" i="2"/>
  <c r="W180" i="2"/>
  <c r="W178" i="2"/>
  <c r="W176" i="2"/>
  <c r="W174" i="2"/>
  <c r="W172" i="2"/>
  <c r="W170" i="2"/>
  <c r="W168" i="2"/>
  <c r="W166" i="2"/>
  <c r="W164" i="2"/>
  <c r="W162" i="2"/>
  <c r="W160" i="2"/>
  <c r="W158" i="2"/>
  <c r="W156" i="2"/>
  <c r="W154" i="2"/>
  <c r="W152" i="2"/>
  <c r="W150" i="2"/>
  <c r="W129" i="2"/>
  <c r="W127" i="2"/>
  <c r="W125" i="2"/>
  <c r="W123" i="2"/>
  <c r="W121" i="2"/>
  <c r="W119" i="2"/>
  <c r="W117" i="2"/>
  <c r="W115" i="2"/>
  <c r="W113" i="2"/>
  <c r="W111" i="2"/>
  <c r="W109" i="2"/>
  <c r="W107" i="2"/>
  <c r="W105" i="2"/>
  <c r="W103" i="2"/>
  <c r="W147" i="2"/>
  <c r="W145" i="2"/>
  <c r="W143" i="2"/>
  <c r="W144" i="2"/>
  <c r="W140" i="2"/>
  <c r="W137" i="2"/>
  <c r="W132" i="2"/>
  <c r="W142" i="2"/>
  <c r="W139" i="2"/>
  <c r="W134" i="2"/>
  <c r="W130" i="2"/>
  <c r="W126" i="2"/>
  <c r="W122" i="2"/>
  <c r="W118" i="2"/>
  <c r="W114" i="2"/>
  <c r="W110" i="2"/>
  <c r="W106" i="2"/>
  <c r="W148" i="2"/>
  <c r="W141" i="2"/>
  <c r="W136" i="2"/>
  <c r="W133" i="2"/>
  <c r="W146" i="2"/>
  <c r="W138" i="2"/>
  <c r="W135" i="2"/>
  <c r="W128" i="2"/>
  <c r="W124" i="2"/>
  <c r="W120" i="2"/>
  <c r="W116" i="2"/>
  <c r="W112" i="2"/>
  <c r="W108" i="2"/>
  <c r="W104" i="2"/>
  <c r="S282" i="2"/>
  <c r="S247" i="2"/>
  <c r="S206" i="2"/>
  <c r="S233" i="2"/>
  <c r="S209" i="2"/>
  <c r="S246" i="2"/>
  <c r="S204" i="2"/>
  <c r="S264" i="2"/>
  <c r="S278" i="2"/>
  <c r="S271" i="2"/>
  <c r="S286" i="2"/>
  <c r="S269" i="2"/>
  <c r="S275" i="2"/>
  <c r="S277" i="2"/>
  <c r="S256" i="2"/>
  <c r="S281" i="2"/>
  <c r="S248" i="2"/>
  <c r="S234" i="2"/>
  <c r="S210" i="2"/>
  <c r="S260" i="2"/>
  <c r="S276" i="2"/>
  <c r="S235" i="2"/>
  <c r="S287" i="2"/>
  <c r="S249" i="2"/>
  <c r="S268" i="2"/>
  <c r="S222" i="2"/>
  <c r="S211" i="2"/>
  <c r="S225" i="2"/>
  <c r="S216" i="2"/>
  <c r="S236" i="2"/>
  <c r="S238" i="2"/>
  <c r="S272" i="2"/>
</calcChain>
</file>

<file path=xl/sharedStrings.xml><?xml version="1.0" encoding="utf-8"?>
<sst xmlns="http://schemas.openxmlformats.org/spreadsheetml/2006/main" count="343" uniqueCount="56">
  <si>
    <t>単位千円</t>
    <rPh sb="0" eb="2">
      <t>タンイ</t>
    </rPh>
    <rPh sb="2" eb="4">
      <t>センエン</t>
    </rPh>
    <phoneticPr fontId="6"/>
  </si>
  <si>
    <t>フラグ</t>
    <phoneticPr fontId="7"/>
  </si>
  <si>
    <t>業種</t>
    <rPh sb="0" eb="1">
      <t>ギョウ</t>
    </rPh>
    <rPh sb="1" eb="2">
      <t>タネ</t>
    </rPh>
    <phoneticPr fontId="8"/>
  </si>
  <si>
    <t>店名</t>
    <rPh sb="0" eb="1">
      <t>ミセ</t>
    </rPh>
    <rPh sb="1" eb="2">
      <t>メイ</t>
    </rPh>
    <phoneticPr fontId="8"/>
  </si>
  <si>
    <t>売上合計</t>
    <rPh sb="0" eb="2">
      <t>ウリアゲ</t>
    </rPh>
    <rPh sb="2" eb="4">
      <t>ゴウケイ</t>
    </rPh>
    <phoneticPr fontId="8"/>
  </si>
  <si>
    <t>売上平均</t>
    <rPh sb="0" eb="2">
      <t>ウリアゲ</t>
    </rPh>
    <rPh sb="2" eb="4">
      <t>ヘイキン</t>
    </rPh>
    <phoneticPr fontId="8"/>
  </si>
  <si>
    <t>ｼｪｱ</t>
  </si>
  <si>
    <t/>
  </si>
  <si>
    <t>おひつごはん</t>
  </si>
  <si>
    <t>海の穂まれ</t>
  </si>
  <si>
    <t>うどん</t>
  </si>
  <si>
    <t>ＭＡＲＵＧＡＭＥ　ＵＤＯＮ</t>
  </si>
  <si>
    <t>とんかつ</t>
  </si>
  <si>
    <t>とんきち</t>
  </si>
  <si>
    <t>オムライス</t>
  </si>
  <si>
    <t>オムライスのことこと屋</t>
  </si>
  <si>
    <t>○</t>
  </si>
  <si>
    <t>ローストビーフ</t>
  </si>
  <si>
    <t>ローストビーフ星</t>
  </si>
  <si>
    <t>生パスタ・ラザニア</t>
  </si>
  <si>
    <t>ラ・パルメ</t>
  </si>
  <si>
    <t>ラーメン</t>
  </si>
  <si>
    <t>スガキヤ</t>
  </si>
  <si>
    <t>ファーストフード</t>
  </si>
  <si>
    <t>ケンタッキーフライドチキン</t>
  </si>
  <si>
    <t>ハンバーガー</t>
  </si>
  <si>
    <t>マクドナルド</t>
  </si>
  <si>
    <t>焼物・和甘味</t>
  </si>
  <si>
    <t>鉄板焼きさわや・いっぷく</t>
  </si>
  <si>
    <t>アイスクリーム</t>
  </si>
  <si>
    <t>サーティーワンアイスクリーム</t>
  </si>
  <si>
    <t>長崎ちゃんぽん</t>
  </si>
  <si>
    <t>リンガーハット</t>
  </si>
  <si>
    <t>そば</t>
  </si>
  <si>
    <t>そば政</t>
  </si>
  <si>
    <t>ステーキ</t>
  </si>
  <si>
    <t>ペッパーランチ</t>
  </si>
  <si>
    <t>ソフトクリーム</t>
  </si>
  <si>
    <t>ミニストップ</t>
  </si>
  <si>
    <t>天下一品</t>
  </si>
  <si>
    <t>小計</t>
    <rPh sb="0" eb="2">
      <t>ショウケイ</t>
    </rPh>
    <phoneticPr fontId="7"/>
  </si>
  <si>
    <t>小計</t>
    <rPh sb="0" eb="1">
      <t>ショウ</t>
    </rPh>
    <rPh sb="1" eb="2">
      <t>ケイ</t>
    </rPh>
    <phoneticPr fontId="7"/>
  </si>
  <si>
    <t>合計</t>
    <rPh sb="0" eb="2">
      <t>ゴウケイ</t>
    </rPh>
    <phoneticPr fontId="7"/>
  </si>
  <si>
    <t>シェア</t>
  </si>
  <si>
    <t>閉店</t>
    <rPh sb="0" eb="2">
      <t>ヘイテン</t>
    </rPh>
    <phoneticPr fontId="7"/>
  </si>
  <si>
    <t>麺・おにぎり・鉄板</t>
    <rPh sb="0" eb="1">
      <t>メン</t>
    </rPh>
    <rPh sb="7" eb="9">
      <t>テッパン</t>
    </rPh>
    <phoneticPr fontId="7"/>
  </si>
  <si>
    <t>でらうま</t>
  </si>
  <si>
    <t>小計</t>
  </si>
  <si>
    <t>合計</t>
  </si>
  <si>
    <t>前年比</t>
  </si>
  <si>
    <t>レンジ</t>
    <phoneticPr fontId="3"/>
  </si>
  <si>
    <t>海の穂まれ</t>
    <phoneticPr fontId="3"/>
  </si>
  <si>
    <t>ＭＡＲＵＧＡＭＥ　ＵＤＯＮ</t>
    <phoneticPr fontId="3"/>
  </si>
  <si>
    <t>かつ丼</t>
    <rPh sb="2" eb="3">
      <t>ドン</t>
    </rPh>
    <phoneticPr fontId="3"/>
  </si>
  <si>
    <t>同じ会社の四六時中に変更</t>
    <rPh sb="0" eb="1">
      <t>オナ</t>
    </rPh>
    <rPh sb="2" eb="4">
      <t>カイシャ</t>
    </rPh>
    <rPh sb="5" eb="9">
      <t>シロクジチュウ</t>
    </rPh>
    <rPh sb="10" eb="12">
      <t>ヘンコウ</t>
    </rPh>
    <phoneticPr fontId="3"/>
  </si>
  <si>
    <t>しらす丼680円～いくら丼1,380円</t>
    <rPh sb="3" eb="4">
      <t>ドン</t>
    </rPh>
    <rPh sb="7" eb="8">
      <t>エン</t>
    </rPh>
    <rPh sb="12" eb="13">
      <t>ドン</t>
    </rPh>
    <rPh sb="18" eb="19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</si>
</sst>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/m"/>
    <numFmt numFmtId="177" formatCode="0.0%"/>
    <numFmt numFmtId="178" formatCode="#,##0_);[Red]\(#,##0\)"/>
    <numFmt numFmtId="179" formatCode=";;&quot;&quot;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5" fillId="0" borderId="0"/>
    <xf numFmtId="9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1" fillId="0" borderId="0"/>
  </cellStyleXfs>
  <cellXfs count="126">
    <xf numFmtId="0" fontId="0" fillId="0" borderId="0" xfId="0">
      <alignment vertical="center"/>
    </xf>
    <xf numFmtId="17" fontId="2" fillId="0" borderId="0" xfId="1" applyNumberFormat="1" applyFont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locked="0"/>
    </xf>
    <xf numFmtId="0" fontId="2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176" fontId="2" fillId="0" borderId="3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77" fontId="2" fillId="0" borderId="5" xfId="3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vertical="center" shrinkToFit="1"/>
    </xf>
    <xf numFmtId="0" fontId="2" fillId="0" borderId="7" xfId="2" applyFont="1" applyFill="1" applyBorder="1" applyAlignment="1">
      <alignment vertical="center" shrinkToFit="1"/>
    </xf>
    <xf numFmtId="38" fontId="2" fillId="0" borderId="8" xfId="2" applyNumberFormat="1" applyFont="1" applyFill="1" applyBorder="1" applyAlignment="1">
      <alignment vertical="center"/>
    </xf>
    <xf numFmtId="38" fontId="2" fillId="0" borderId="9" xfId="2" applyNumberFormat="1" applyFont="1" applyFill="1" applyBorder="1" applyAlignment="1">
      <alignment vertical="center"/>
    </xf>
    <xf numFmtId="38" fontId="2" fillId="0" borderId="10" xfId="4" applyNumberFormat="1" applyFont="1" applyFill="1" applyBorder="1" applyAlignment="1">
      <alignment vertical="center"/>
    </xf>
    <xf numFmtId="38" fontId="2" fillId="0" borderId="7" xfId="2" applyNumberFormat="1" applyFont="1" applyFill="1" applyBorder="1" applyAlignment="1">
      <alignment vertical="center"/>
    </xf>
    <xf numFmtId="177" fontId="2" fillId="0" borderId="11" xfId="2" applyNumberFormat="1" applyFont="1" applyFill="1" applyBorder="1" applyAlignment="1">
      <alignment vertical="center"/>
    </xf>
    <xf numFmtId="0" fontId="2" fillId="0" borderId="12" xfId="2" applyFont="1" applyBorder="1" applyAlignment="1">
      <alignment vertical="center" shrinkToFit="1"/>
    </xf>
    <xf numFmtId="0" fontId="2" fillId="0" borderId="13" xfId="2" applyFont="1" applyBorder="1" applyAlignment="1">
      <alignment vertical="center" shrinkToFit="1"/>
    </xf>
    <xf numFmtId="38" fontId="2" fillId="0" borderId="14" xfId="2" applyNumberFormat="1" applyFont="1" applyBorder="1" applyAlignment="1">
      <alignment vertical="center"/>
    </xf>
    <xf numFmtId="38" fontId="2" fillId="0" borderId="15" xfId="2" applyNumberFormat="1" applyFont="1" applyBorder="1" applyAlignment="1">
      <alignment vertical="center"/>
    </xf>
    <xf numFmtId="38" fontId="2" fillId="0" borderId="13" xfId="2" applyNumberFormat="1" applyFont="1" applyBorder="1" applyAlignment="1">
      <alignment vertical="center"/>
    </xf>
    <xf numFmtId="177" fontId="2" fillId="0" borderId="16" xfId="2" applyNumberFormat="1" applyFont="1" applyBorder="1" applyAlignment="1">
      <alignment vertical="center"/>
    </xf>
    <xf numFmtId="0" fontId="2" fillId="0" borderId="17" xfId="2" applyFont="1" applyBorder="1" applyAlignment="1">
      <alignment vertical="center" shrinkToFit="1"/>
    </xf>
    <xf numFmtId="0" fontId="2" fillId="0" borderId="18" xfId="2" applyFont="1" applyBorder="1" applyAlignment="1">
      <alignment vertical="center" shrinkToFit="1"/>
    </xf>
    <xf numFmtId="38" fontId="2" fillId="0" borderId="19" xfId="2" applyNumberFormat="1" applyFont="1" applyBorder="1" applyAlignment="1">
      <alignment vertical="center"/>
    </xf>
    <xf numFmtId="38" fontId="2" fillId="0" borderId="20" xfId="2" applyNumberFormat="1" applyFont="1" applyBorder="1" applyAlignment="1">
      <alignment vertical="center"/>
    </xf>
    <xf numFmtId="38" fontId="2" fillId="0" borderId="21" xfId="4" applyNumberFormat="1" applyFont="1" applyFill="1" applyBorder="1" applyAlignment="1">
      <alignment vertical="center"/>
    </xf>
    <xf numFmtId="38" fontId="2" fillId="0" borderId="18" xfId="2" applyNumberFormat="1" applyFont="1" applyBorder="1" applyAlignment="1">
      <alignment vertical="center"/>
    </xf>
    <xf numFmtId="177" fontId="2" fillId="0" borderId="22" xfId="2" applyNumberFormat="1" applyFont="1" applyBorder="1" applyAlignment="1">
      <alignment vertical="center"/>
    </xf>
    <xf numFmtId="0" fontId="2" fillId="2" borderId="1" xfId="2" applyFont="1" applyFill="1" applyBorder="1" applyAlignment="1">
      <alignment vertical="center" shrinkToFit="1"/>
    </xf>
    <xf numFmtId="0" fontId="2" fillId="2" borderId="5" xfId="2" applyFont="1" applyFill="1" applyBorder="1" applyAlignment="1">
      <alignment horizontal="right" vertical="center"/>
    </xf>
    <xf numFmtId="38" fontId="2" fillId="2" borderId="3" xfId="2" applyNumberFormat="1" applyFont="1" applyFill="1" applyBorder="1" applyAlignment="1">
      <alignment vertical="center"/>
    </xf>
    <xf numFmtId="38" fontId="2" fillId="2" borderId="4" xfId="2" applyNumberFormat="1" applyFont="1" applyFill="1" applyBorder="1" applyAlignment="1">
      <alignment vertical="center"/>
    </xf>
    <xf numFmtId="38" fontId="2" fillId="2" borderId="23" xfId="2" applyNumberFormat="1" applyFont="1" applyFill="1" applyBorder="1" applyAlignment="1">
      <alignment vertical="center"/>
    </xf>
    <xf numFmtId="38" fontId="2" fillId="2" borderId="2" xfId="2" applyNumberFormat="1" applyFont="1" applyFill="1" applyBorder="1" applyAlignment="1">
      <alignment vertical="center"/>
    </xf>
    <xf numFmtId="177" fontId="2" fillId="2" borderId="5" xfId="2" applyNumberFormat="1" applyFont="1" applyFill="1" applyBorder="1" applyAlignment="1">
      <alignment vertical="center"/>
    </xf>
    <xf numFmtId="0" fontId="2" fillId="0" borderId="6" xfId="2" applyFont="1" applyBorder="1" applyAlignment="1">
      <alignment vertical="center" shrinkToFit="1"/>
    </xf>
    <xf numFmtId="0" fontId="2" fillId="0" borderId="7" xfId="2" applyFont="1" applyBorder="1" applyAlignment="1">
      <alignment vertical="center" shrinkToFit="1"/>
    </xf>
    <xf numFmtId="38" fontId="2" fillId="0" borderId="8" xfId="2" applyNumberFormat="1" applyFont="1" applyBorder="1" applyAlignment="1">
      <alignment vertical="center"/>
    </xf>
    <xf numFmtId="38" fontId="2" fillId="0" borderId="9" xfId="2" applyNumberFormat="1" applyFont="1" applyBorder="1" applyAlignment="1">
      <alignment vertical="center"/>
    </xf>
    <xf numFmtId="38" fontId="2" fillId="0" borderId="24" xfId="4" applyNumberFormat="1" applyFont="1" applyFill="1" applyBorder="1" applyAlignment="1">
      <alignment vertical="center"/>
    </xf>
    <xf numFmtId="38" fontId="2" fillId="0" borderId="7" xfId="2" applyNumberFormat="1" applyFont="1" applyBorder="1" applyAlignment="1">
      <alignment vertical="center"/>
    </xf>
    <xf numFmtId="177" fontId="2" fillId="0" borderId="11" xfId="2" applyNumberFormat="1" applyFont="1" applyBorder="1" applyAlignment="1">
      <alignment vertical="center"/>
    </xf>
    <xf numFmtId="0" fontId="2" fillId="0" borderId="12" xfId="2" applyFont="1" applyFill="1" applyBorder="1" applyAlignment="1">
      <alignment vertical="center" shrinkToFit="1"/>
    </xf>
    <xf numFmtId="0" fontId="2" fillId="0" borderId="17" xfId="2" applyFont="1" applyFill="1" applyBorder="1" applyAlignment="1">
      <alignment vertical="center" shrinkToFit="1"/>
    </xf>
    <xf numFmtId="0" fontId="9" fillId="0" borderId="0" xfId="2" applyFont="1" applyAlignment="1">
      <alignment vertical="center"/>
    </xf>
    <xf numFmtId="0" fontId="9" fillId="0" borderId="0" xfId="2" applyFont="1" applyAlignment="1">
      <alignment vertical="center" shrinkToFit="1"/>
    </xf>
    <xf numFmtId="0" fontId="2" fillId="3" borderId="2" xfId="1" applyFont="1" applyFill="1" applyBorder="1" applyAlignment="1">
      <alignment horizontal="center" vertical="center" shrinkToFit="1"/>
    </xf>
    <xf numFmtId="177" fontId="2" fillId="3" borderId="3" xfId="1" applyNumberFormat="1" applyFont="1" applyFill="1" applyBorder="1" applyAlignment="1">
      <alignment horizontal="center" vertical="center"/>
    </xf>
    <xf numFmtId="177" fontId="2" fillId="3" borderId="4" xfId="1" applyNumberFormat="1" applyFont="1" applyFill="1" applyBorder="1" applyAlignment="1">
      <alignment horizontal="center" vertical="center"/>
    </xf>
    <xf numFmtId="177" fontId="2" fillId="3" borderId="4" xfId="4" applyNumberFormat="1" applyFont="1" applyFill="1" applyBorder="1" applyAlignment="1">
      <alignment horizontal="center" vertical="center"/>
    </xf>
    <xf numFmtId="177" fontId="2" fillId="3" borderId="25" xfId="4" applyNumberFormat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shrinkToFit="1"/>
    </xf>
    <xf numFmtId="177" fontId="2" fillId="3" borderId="8" xfId="1" applyNumberFormat="1" applyFont="1" applyFill="1" applyBorder="1" applyAlignment="1">
      <alignment horizontal="center" vertical="center"/>
    </xf>
    <xf numFmtId="177" fontId="2" fillId="3" borderId="9" xfId="1" applyNumberFormat="1" applyFont="1" applyFill="1" applyBorder="1" applyAlignment="1">
      <alignment horizontal="center" vertical="center"/>
    </xf>
    <xf numFmtId="177" fontId="2" fillId="3" borderId="9" xfId="4" applyNumberFormat="1" applyFont="1" applyFill="1" applyBorder="1" applyAlignment="1">
      <alignment horizontal="center" vertical="center"/>
    </xf>
    <xf numFmtId="177" fontId="2" fillId="3" borderId="26" xfId="4" applyNumberFormat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 shrinkToFit="1"/>
    </xf>
    <xf numFmtId="177" fontId="2" fillId="3" borderId="14" xfId="1" applyNumberFormat="1" applyFont="1" applyFill="1" applyBorder="1" applyAlignment="1">
      <alignment horizontal="center" vertical="center"/>
    </xf>
    <xf numFmtId="177" fontId="2" fillId="3" borderId="15" xfId="1" applyNumberFormat="1" applyFont="1" applyFill="1" applyBorder="1" applyAlignment="1">
      <alignment horizontal="center" vertical="center"/>
    </xf>
    <xf numFmtId="177" fontId="2" fillId="3" borderId="15" xfId="4" applyNumberFormat="1" applyFont="1" applyFill="1" applyBorder="1" applyAlignment="1">
      <alignment horizontal="center" vertical="center"/>
    </xf>
    <xf numFmtId="177" fontId="2" fillId="3" borderId="10" xfId="4" applyNumberFormat="1" applyFont="1" applyFill="1" applyBorder="1" applyAlignment="1">
      <alignment horizontal="center" vertical="center"/>
    </xf>
    <xf numFmtId="0" fontId="2" fillId="3" borderId="27" xfId="1" applyFont="1" applyFill="1" applyBorder="1" applyAlignment="1">
      <alignment horizontal="center" vertical="center" shrinkToFit="1"/>
    </xf>
    <xf numFmtId="177" fontId="2" fillId="3" borderId="28" xfId="1" applyNumberFormat="1" applyFont="1" applyFill="1" applyBorder="1" applyAlignment="1">
      <alignment horizontal="center" vertical="center"/>
    </xf>
    <xf numFmtId="177" fontId="2" fillId="3" borderId="29" xfId="1" applyNumberFormat="1" applyFont="1" applyFill="1" applyBorder="1" applyAlignment="1">
      <alignment horizontal="center" vertical="center"/>
    </xf>
    <xf numFmtId="177" fontId="2" fillId="3" borderId="29" xfId="4" applyNumberFormat="1" applyFont="1" applyFill="1" applyBorder="1" applyAlignment="1">
      <alignment horizontal="center" vertical="center"/>
    </xf>
    <xf numFmtId="177" fontId="2" fillId="3" borderId="21" xfId="4" applyNumberFormat="1" applyFont="1" applyFill="1" applyBorder="1" applyAlignment="1">
      <alignment horizontal="center" vertical="center"/>
    </xf>
    <xf numFmtId="0" fontId="2" fillId="4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vertical="center" shrinkToFit="1"/>
    </xf>
    <xf numFmtId="0" fontId="2" fillId="0" borderId="0" xfId="2" applyFont="1" applyAlignment="1">
      <alignment vertical="center" shrinkToFit="1"/>
    </xf>
    <xf numFmtId="0" fontId="2" fillId="0" borderId="0" xfId="2" applyFont="1" applyFill="1" applyBorder="1" applyAlignment="1">
      <alignment vertical="center"/>
    </xf>
    <xf numFmtId="17" fontId="2" fillId="0" borderId="30" xfId="1" applyNumberFormat="1" applyFont="1" applyBorder="1" applyAlignment="1">
      <alignment horizontal="center" vertical="center"/>
    </xf>
    <xf numFmtId="0" fontId="2" fillId="5" borderId="6" xfId="2" applyFont="1" applyFill="1" applyBorder="1" applyAlignment="1">
      <alignment vertical="center" shrinkToFit="1"/>
    </xf>
    <xf numFmtId="0" fontId="2" fillId="5" borderId="7" xfId="2" applyFont="1" applyFill="1" applyBorder="1" applyAlignment="1">
      <alignment vertical="center" shrinkToFit="1"/>
    </xf>
    <xf numFmtId="178" fontId="2" fillId="5" borderId="31" xfId="4" applyNumberFormat="1" applyFont="1" applyFill="1" applyBorder="1" applyAlignment="1">
      <alignment vertical="center"/>
    </xf>
    <xf numFmtId="178" fontId="2" fillId="5" borderId="32" xfId="4" applyNumberFormat="1" applyFont="1" applyFill="1" applyBorder="1" applyAlignment="1">
      <alignment vertical="center"/>
    </xf>
    <xf numFmtId="178" fontId="2" fillId="6" borderId="32" xfId="4" applyNumberFormat="1" applyFont="1" applyFill="1" applyBorder="1" applyAlignment="1">
      <alignment vertical="center"/>
    </xf>
    <xf numFmtId="178" fontId="2" fillId="5" borderId="15" xfId="4" applyNumberFormat="1" applyFont="1" applyFill="1" applyBorder="1" applyAlignment="1">
      <alignment vertical="center"/>
    </xf>
    <xf numFmtId="38" fontId="2" fillId="5" borderId="7" xfId="4" applyNumberFormat="1" applyFont="1" applyFill="1" applyBorder="1" applyAlignment="1">
      <alignment vertical="center"/>
    </xf>
    <xf numFmtId="38" fontId="2" fillId="5" borderId="7" xfId="2" applyNumberFormat="1" applyFont="1" applyFill="1" applyBorder="1" applyAlignment="1">
      <alignment vertical="center"/>
    </xf>
    <xf numFmtId="177" fontId="2" fillId="5" borderId="11" xfId="2" applyNumberFormat="1" applyFont="1" applyFill="1" applyBorder="1" applyAlignment="1">
      <alignment vertical="center"/>
    </xf>
    <xf numFmtId="0" fontId="2" fillId="0" borderId="0" xfId="5" applyFont="1" applyAlignment="1">
      <alignment vertical="center"/>
    </xf>
    <xf numFmtId="0" fontId="2" fillId="0" borderId="0" xfId="2" applyFont="1" applyFill="1" applyBorder="1" applyAlignment="1">
      <alignment vertical="center" shrinkToFit="1"/>
    </xf>
    <xf numFmtId="0" fontId="4" fillId="0" borderId="0" xfId="2" applyFont="1" applyAlignment="1">
      <alignment horizontal="center" vertical="center"/>
    </xf>
    <xf numFmtId="0" fontId="2" fillId="5" borderId="12" xfId="2" applyFont="1" applyFill="1" applyBorder="1" applyAlignment="1">
      <alignment vertical="center" shrinkToFit="1"/>
    </xf>
    <xf numFmtId="0" fontId="2" fillId="5" borderId="13" xfId="2" applyFont="1" applyFill="1" applyBorder="1" applyAlignment="1">
      <alignment vertical="center" shrinkToFit="1"/>
    </xf>
    <xf numFmtId="178" fontId="2" fillId="6" borderId="15" xfId="4" applyNumberFormat="1" applyFont="1" applyFill="1" applyBorder="1" applyAlignment="1">
      <alignment vertical="center"/>
    </xf>
    <xf numFmtId="38" fontId="2" fillId="5" borderId="13" xfId="4" applyNumberFormat="1" applyFont="1" applyFill="1" applyBorder="1" applyAlignment="1">
      <alignment vertical="center"/>
    </xf>
    <xf numFmtId="38" fontId="2" fillId="5" borderId="13" xfId="2" applyNumberFormat="1" applyFont="1" applyFill="1" applyBorder="1" applyAlignment="1">
      <alignment vertical="center"/>
    </xf>
    <xf numFmtId="177" fontId="2" fillId="5" borderId="16" xfId="2" applyNumberFormat="1" applyFont="1" applyFill="1" applyBorder="1" applyAlignment="1">
      <alignment vertical="center"/>
    </xf>
    <xf numFmtId="0" fontId="2" fillId="5" borderId="17" xfId="2" applyFont="1" applyFill="1" applyBorder="1" applyAlignment="1">
      <alignment vertical="center" shrinkToFit="1"/>
    </xf>
    <xf numFmtId="0" fontId="2" fillId="5" borderId="18" xfId="2" applyFont="1" applyFill="1" applyBorder="1" applyAlignment="1">
      <alignment vertical="center" shrinkToFit="1"/>
    </xf>
    <xf numFmtId="38" fontId="2" fillId="5" borderId="18" xfId="4" applyNumberFormat="1" applyFont="1" applyFill="1" applyBorder="1" applyAlignment="1">
      <alignment vertical="center"/>
    </xf>
    <xf numFmtId="38" fontId="2" fillId="5" borderId="18" xfId="2" applyNumberFormat="1" applyFont="1" applyFill="1" applyBorder="1" applyAlignment="1">
      <alignment vertical="center"/>
    </xf>
    <xf numFmtId="177" fontId="2" fillId="5" borderId="22" xfId="2" applyNumberFormat="1" applyFont="1" applyFill="1" applyBorder="1" applyAlignment="1">
      <alignment vertical="center"/>
    </xf>
    <xf numFmtId="38" fontId="2" fillId="2" borderId="33" xfId="4" applyNumberFormat="1" applyFont="1" applyFill="1" applyBorder="1" applyAlignment="1">
      <alignment vertical="center"/>
    </xf>
    <xf numFmtId="38" fontId="2" fillId="2" borderId="4" xfId="4" applyNumberFormat="1" applyFont="1" applyFill="1" applyBorder="1" applyAlignment="1">
      <alignment vertical="center"/>
    </xf>
    <xf numFmtId="38" fontId="2" fillId="2" borderId="2" xfId="4" applyNumberFormat="1" applyFont="1" applyFill="1" applyBorder="1" applyAlignment="1">
      <alignment vertical="center"/>
    </xf>
    <xf numFmtId="38" fontId="2" fillId="2" borderId="3" xfId="4" applyNumberFormat="1" applyFont="1" applyFill="1" applyBorder="1" applyAlignment="1">
      <alignment vertical="center"/>
    </xf>
    <xf numFmtId="38" fontId="2" fillId="2" borderId="23" xfId="4" applyNumberFormat="1" applyFont="1" applyFill="1" applyBorder="1" applyAlignment="1">
      <alignment vertical="center"/>
    </xf>
    <xf numFmtId="0" fontId="2" fillId="3" borderId="34" xfId="1" applyFont="1" applyFill="1" applyBorder="1" applyAlignment="1">
      <alignment horizontal="center" vertical="center" shrinkToFit="1"/>
    </xf>
    <xf numFmtId="0" fontId="2" fillId="0" borderId="2" xfId="6" applyFont="1" applyBorder="1" applyAlignment="1" applyProtection="1">
      <alignment horizontal="center" vertical="center" shrinkToFit="1"/>
      <protection locked="0"/>
    </xf>
    <xf numFmtId="176" fontId="2" fillId="0" borderId="25" xfId="1" applyNumberFormat="1" applyFont="1" applyBorder="1" applyAlignment="1">
      <alignment horizontal="center" vertical="center"/>
    </xf>
    <xf numFmtId="179" fontId="4" fillId="0" borderId="0" xfId="2" applyNumberFormat="1" applyFont="1" applyAlignment="1">
      <alignment horizontal="right" vertical="center" shrinkToFit="1"/>
    </xf>
    <xf numFmtId="0" fontId="2" fillId="0" borderId="7" xfId="1" applyFont="1" applyFill="1" applyBorder="1" applyAlignment="1">
      <alignment vertical="center" shrinkToFit="1"/>
    </xf>
    <xf numFmtId="177" fontId="2" fillId="0" borderId="14" xfId="3" applyNumberFormat="1" applyFont="1" applyFill="1" applyBorder="1" applyAlignment="1" applyProtection="1">
      <alignment horizontal="center" vertical="center" shrinkToFit="1"/>
      <protection locked="0"/>
    </xf>
    <xf numFmtId="177" fontId="2" fillId="0" borderId="15" xfId="3" applyNumberFormat="1" applyFont="1" applyFill="1" applyBorder="1" applyAlignment="1">
      <alignment horizontal="center" vertical="center" shrinkToFit="1"/>
    </xf>
    <xf numFmtId="177" fontId="2" fillId="0" borderId="10" xfId="3" applyNumberFormat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vertical="center" shrinkToFit="1"/>
    </xf>
    <xf numFmtId="177" fontId="2" fillId="0" borderId="14" xfId="3" applyNumberFormat="1" applyFont="1" applyFill="1" applyBorder="1" applyAlignment="1">
      <alignment horizontal="center" vertical="center" shrinkToFit="1"/>
    </xf>
    <xf numFmtId="0" fontId="2" fillId="0" borderId="18" xfId="1" applyFont="1" applyFill="1" applyBorder="1" applyAlignment="1">
      <alignment vertical="center" shrinkToFit="1"/>
    </xf>
    <xf numFmtId="177" fontId="2" fillId="0" borderId="19" xfId="3" applyNumberFormat="1" applyFont="1" applyFill="1" applyBorder="1" applyAlignment="1">
      <alignment horizontal="center" vertical="center" shrinkToFit="1"/>
    </xf>
    <xf numFmtId="177" fontId="2" fillId="0" borderId="20" xfId="3" applyNumberFormat="1" applyFont="1" applyFill="1" applyBorder="1" applyAlignment="1">
      <alignment horizontal="center" vertical="center" shrinkToFit="1"/>
    </xf>
    <xf numFmtId="177" fontId="2" fillId="0" borderId="35" xfId="3" applyNumberFormat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vertical="center" shrinkToFit="1"/>
    </xf>
    <xf numFmtId="177" fontId="2" fillId="2" borderId="3" xfId="3" applyNumberFormat="1" applyFont="1" applyFill="1" applyBorder="1" applyAlignment="1">
      <alignment horizontal="center" vertical="center" shrinkToFit="1"/>
    </xf>
    <xf numFmtId="177" fontId="2" fillId="2" borderId="4" xfId="3" applyNumberFormat="1" applyFont="1" applyFill="1" applyBorder="1" applyAlignment="1">
      <alignment horizontal="center" vertical="center" shrinkToFit="1"/>
    </xf>
    <xf numFmtId="177" fontId="2" fillId="2" borderId="25" xfId="3" applyNumberFormat="1" applyFont="1" applyFill="1" applyBorder="1" applyAlignment="1">
      <alignment horizontal="center" vertical="center" shrinkToFit="1"/>
    </xf>
    <xf numFmtId="177" fontId="2" fillId="0" borderId="8" xfId="3" applyNumberFormat="1" applyFont="1" applyFill="1" applyBorder="1" applyAlignment="1">
      <alignment horizontal="center" vertical="center" shrinkToFit="1"/>
    </xf>
    <xf numFmtId="177" fontId="2" fillId="0" borderId="9" xfId="3" applyNumberFormat="1" applyFont="1" applyFill="1" applyBorder="1" applyAlignment="1">
      <alignment horizontal="center" vertical="center" shrinkToFit="1"/>
    </xf>
    <xf numFmtId="177" fontId="2" fillId="0" borderId="26" xfId="3" applyNumberFormat="1" applyFont="1" applyFill="1" applyBorder="1" applyAlignment="1">
      <alignment horizontal="center" vertical="center" shrinkToFit="1"/>
    </xf>
  </cellXfs>
  <cellStyles count="7">
    <cellStyle name="パーセント 2" xfId="3"/>
    <cellStyle name="桁区切り 2" xfId="4"/>
    <cellStyle name="標準" xfId="0" builtinId="0"/>
    <cellStyle name="標準 2" xfId="2"/>
    <cellStyle name="標準_20021202施設売上塚田エリア" xfId="6"/>
    <cellStyle name="標準_2009年施設売上" xfId="5"/>
    <cellStyle name="標準_施設売上塚田エリア" xfId="1"/>
  </cellStyles>
  <dxfs count="5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-fileserver\j_&#21942;&#26989;&#12464;&#12523;&#12540;&#12503;\&#9679;&#26045;&#35373;&#22770;&#19978;&#9679;\2024&#24180;2&#26376;&#26399;&#26045;&#35373;&#22770;&#19978;(&#21271;&#28023;&#36947;&#26481;&#21271;&#26481;&#2802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新規店舗入力】ﾌｫｰﾏｯﾄ"/>
      <sheetName val="ｼｰﾄ名ﾘｽﾄ1"/>
      <sheetName val="元"/>
      <sheetName val="→ﾃﾅﾝﾄ・FC"/>
      <sheetName val="【集計用】ﾌｫｰﾏｯﾄ "/>
      <sheetName val="FKDｲﾝﾀｰﾊﾟｰｸ"/>
      <sheetName val="FKDｲﾝﾀｰﾊﾟｰｸFC"/>
      <sheetName val="FKD宇都宮"/>
      <sheetName val="ﾍﾞﾙﾓｰﾙ"/>
      <sheetName val="ﾍﾞﾙﾓｰﾙFC"/>
      <sheetName val="ﾊｰｳﾞｪｽﾄｳｫｰｸ"/>
      <sheetName val="ｲｵﾝﾓｰﾙ太田"/>
      <sheetName val="ｲｵﾝﾓｰﾙ太田FC"/>
      <sheetName val="ｽﾏｰｸ伊勢崎"/>
      <sheetName val="ｽﾏｰｸ伊勢崎FC"/>
      <sheetName val="ｲｵﾝ高崎"/>
      <sheetName val="ｲｵﾝ高崎FC"/>
      <sheetName val="ｲｵﾝ新潟南"/>
      <sheetName val="ｲｵﾝ新潟南FC"/>
      <sheetName val="いわき小名浜"/>
      <sheetName val="いわき小名浜FC"/>
      <sheetName val="ｲｵﾝﾓｰﾙ天童"/>
      <sheetName val="ｲｵﾝﾓｰﾙ天童FC"/>
      <sheetName val="楽天ﾓﾊﾞｲﾙﾊﾟｰｸ宮城"/>
      <sheetName val="ｴｽﾊﾟﾙ仙台"/>
      <sheetName val="ｲｵﾝ名取1F"/>
      <sheetName val="ｲｵﾝ名取2F3F"/>
      <sheetName val="ｲｵﾝ旭川駅前4F"/>
      <sheetName val="ｲｵﾝ旭川駅前FC"/>
      <sheetName val="ｲｵﾝ旭川西1F"/>
      <sheetName val="ｲｵﾝ旭川西2F"/>
      <sheetName val="ｲｵﾝ苫小牧"/>
      <sheetName val="ｲｵﾝ苫小牧FC"/>
      <sheetName val="ｲｵﾝ発寒"/>
      <sheetName val="ｲｵﾝ発寒FC"/>
      <sheetName val="札幌ｽﾃﾗﾌﾟﾚｲｽ"/>
      <sheetName val="ｱﾘｵ札幌"/>
      <sheetName val="ｲｵﾝ浜松志都呂"/>
      <sheetName val="ｲｵﾝ浜松志都呂FC"/>
      <sheetName val="ﾈｵﾊﾟｰｻ浜松"/>
      <sheetName val="ｲｵﾝ長久手ﾚｽﾄﾗﾝ"/>
      <sheetName val="ｲｵﾝ長久手FC"/>
      <sheetName val="ｲｵﾝ長久手1F"/>
      <sheetName val="ｲｵﾝﾓｰﾙ名古屋茶屋FC"/>
      <sheetName val="ｲｵﾝﾓｰﾙ名古屋茶屋ﾚｽﾄﾗﾝ"/>
      <sheetName val="ｲｵﾝ新瑞橋"/>
      <sheetName val="名古屋ﾏｶﾛﾆ"/>
      <sheetName val="ｲｵﾝ各務原2F3F"/>
      <sheetName val="ｲｵﾝ各務原1F"/>
      <sheetName val="ｲｵﾝ木曽川"/>
      <sheetName val="ｲｵﾝ木曽川FC"/>
      <sheetName val="JRｹﾞｰﾄﾀﾜｰ名古屋"/>
      <sheetName val="ｲｵﾝ鈴鹿"/>
      <sheetName val="イオンモール津南1F"/>
      <sheetName val="イオンモール津南2Ｆ"/>
      <sheetName val="イオンモール津南FC"/>
      <sheetName val="ｲｵﾝ東員"/>
      <sheetName val="ｲｵﾝ東員FC"/>
      <sheetName val="ﾓﾚﾗ岐阜1F"/>
      <sheetName val="ﾓﾚﾗ岐阜2F"/>
      <sheetName val="ｲｵﾝ常滑"/>
      <sheetName val="ｲｵﾝ常滑FC"/>
      <sheetName val="→入手不可"/>
      <sheetName val="ｲｵﾝﾓｰﾙ秋田"/>
      <sheetName val="ｲｵﾝﾓｰﾙ秋田FC"/>
      <sheetName val="ﾐｭｰﾌﾟﾗｯﾄ金山"/>
      <sheetName val="ｲｵﾝ石巻ﾚｽﾄﾗﾝ"/>
      <sheetName val="ｲｵﾝ石巻FC"/>
    </sheetNames>
    <sheetDataSet>
      <sheetData sheetId="0" refreshError="1"/>
      <sheetData sheetId="1" refreshError="1"/>
      <sheetData sheetId="2" refreshError="1"/>
      <sheetData sheetId="3">
        <row r="1">
          <cell r="A1">
            <v>45261</v>
          </cell>
          <cell r="B1">
            <v>45292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D298"/>
  <sheetViews>
    <sheetView tabSelected="1" topLeftCell="A21" zoomScaleNormal="100" zoomScaleSheetLayoutView="100" workbookViewId="0">
      <pane xSplit="7" topLeftCell="AB1" activePane="topRight" state="frozen"/>
      <selection activeCell="O103" sqref="O103"/>
      <selection pane="topRight" activeCell="AB102" sqref="AB102"/>
    </sheetView>
  </sheetViews>
  <sheetFormatPr defaultColWidth="9" defaultRowHeight="14.1" customHeight="1" outlineLevelRow="1"/>
  <cols>
    <col min="1" max="1" width="7" style="3" hidden="1" customWidth="1"/>
    <col min="2" max="2" width="7.09765625" style="3" hidden="1" customWidth="1"/>
    <col min="3" max="3" width="3.09765625" style="3" bestFit="1" customWidth="1"/>
    <col min="4" max="5" width="1.09765625" style="3" customWidth="1"/>
    <col min="6" max="7" width="12.09765625" style="74" customWidth="1"/>
    <col min="8" max="19" width="7.09765625" style="3" customWidth="1"/>
    <col min="20" max="20" width="9.09765625" style="3" customWidth="1"/>
    <col min="21" max="22" width="7.09765625" style="3" customWidth="1"/>
    <col min="23" max="24" width="9" style="3" hidden="1" customWidth="1"/>
    <col min="25" max="25" width="9" style="6" hidden="1" customWidth="1"/>
    <col min="26" max="26" width="9" style="3" hidden="1" customWidth="1"/>
    <col min="27" max="16384" width="9" style="3"/>
  </cols>
  <sheetData>
    <row r="1" spans="1:26" ht="12">
      <c r="A1" s="1">
        <f>[1]→ﾃﾅﾝﾄ・FC!$A$1</f>
        <v>45261</v>
      </c>
      <c r="B1" s="1">
        <f>[1]→ﾃﾅﾝﾄ・FC!$B$1</f>
        <v>45292</v>
      </c>
      <c r="C1" s="2"/>
      <c r="D1" s="1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 t="s">
        <v>0</v>
      </c>
      <c r="V1" s="5"/>
      <c r="Y1" s="6" t="s">
        <v>1</v>
      </c>
    </row>
    <row r="2" spans="1:26" ht="12">
      <c r="F2" s="7" t="s">
        <v>2</v>
      </c>
      <c r="G2" s="8" t="s">
        <v>3</v>
      </c>
      <c r="H2" s="9">
        <v>44621</v>
      </c>
      <c r="I2" s="10">
        <f>H2+31</f>
        <v>44652</v>
      </c>
      <c r="J2" s="10">
        <f>I2+30</f>
        <v>44682</v>
      </c>
      <c r="K2" s="10">
        <f>J2+31</f>
        <v>44713</v>
      </c>
      <c r="L2" s="10">
        <f>K2+30</f>
        <v>44743</v>
      </c>
      <c r="M2" s="10">
        <f>L2+31</f>
        <v>44774</v>
      </c>
      <c r="N2" s="10">
        <f>M2+31</f>
        <v>44805</v>
      </c>
      <c r="O2" s="10">
        <f>N2+30</f>
        <v>44835</v>
      </c>
      <c r="P2" s="10">
        <f>O2+31</f>
        <v>44866</v>
      </c>
      <c r="Q2" s="10">
        <f>P2+30</f>
        <v>44896</v>
      </c>
      <c r="R2" s="10">
        <f>Q2+31</f>
        <v>44927</v>
      </c>
      <c r="S2" s="10">
        <f>R2+31</f>
        <v>44958</v>
      </c>
      <c r="T2" s="11" t="s">
        <v>4</v>
      </c>
      <c r="U2" s="11" t="s">
        <v>5</v>
      </c>
      <c r="V2" s="12" t="s">
        <v>6</v>
      </c>
      <c r="Y2" s="6">
        <f>IF(OR(U2="単位千円",G3="前年比",G3="月別シェア"),1,IF(OR(G2="",G2=0,G2="小計"),"",1))</f>
        <v>1</v>
      </c>
    </row>
    <row r="3" spans="1:26" ht="12">
      <c r="B3" s="3">
        <v>1</v>
      </c>
      <c r="C3" s="2" t="s">
        <v>7</v>
      </c>
      <c r="F3" s="13" t="s">
        <v>8</v>
      </c>
      <c r="G3" s="14" t="s">
        <v>9</v>
      </c>
      <c r="H3" s="15">
        <v>2002</v>
      </c>
      <c r="I3" s="16">
        <v>2486</v>
      </c>
      <c r="J3" s="16">
        <v>2419</v>
      </c>
      <c r="K3" s="16">
        <v>2153</v>
      </c>
      <c r="L3" s="16">
        <v>2408</v>
      </c>
      <c r="M3" s="16">
        <v>2558</v>
      </c>
      <c r="N3" s="16">
        <v>2038</v>
      </c>
      <c r="O3" s="16">
        <v>2149</v>
      </c>
      <c r="P3" s="16">
        <v>1586</v>
      </c>
      <c r="Q3" s="16">
        <v>1781</v>
      </c>
      <c r="R3" s="16">
        <v>2214</v>
      </c>
      <c r="S3" s="17">
        <v>1858</v>
      </c>
      <c r="T3" s="18">
        <f>SUM(H3:S3)</f>
        <v>25652</v>
      </c>
      <c r="U3" s="18">
        <f>IF(ISERROR(AVERAGE(H3:S3))=TRUE,"",AVERAGE(H3:S3))</f>
        <v>2137.6666666666665</v>
      </c>
      <c r="V3" s="19">
        <f>IF(ISERROR(T3/$T$88)=TRUE,"",T3/$T$88)</f>
        <v>2.3439884353977709E-2</v>
      </c>
      <c r="X3" s="3">
        <f>COUNTIF($C3:C$3,"○")</f>
        <v>0</v>
      </c>
      <c r="Y3" s="6">
        <f t="shared" ref="Y3:Y66" si="0">IF(OR(U3="単位千円",G4="前年比",G4="月別シェア"),1,IF(OR(G3="",G3=0,G3="小計"),"",1))</f>
        <v>1</v>
      </c>
    </row>
    <row r="4" spans="1:26" ht="12">
      <c r="B4" s="3">
        <v>2</v>
      </c>
      <c r="C4" s="2" t="s">
        <v>7</v>
      </c>
      <c r="F4" s="20" t="s">
        <v>10</v>
      </c>
      <c r="G4" s="21" t="s">
        <v>11</v>
      </c>
      <c r="H4" s="22">
        <v>8267</v>
      </c>
      <c r="I4" s="23">
        <v>8201</v>
      </c>
      <c r="J4" s="23">
        <v>9242</v>
      </c>
      <c r="K4" s="23">
        <v>8450</v>
      </c>
      <c r="L4" s="23">
        <v>9274</v>
      </c>
      <c r="M4" s="23">
        <v>9707</v>
      </c>
      <c r="N4" s="23">
        <v>8252</v>
      </c>
      <c r="O4" s="23">
        <v>8518</v>
      </c>
      <c r="P4" s="23">
        <v>8802</v>
      </c>
      <c r="Q4" s="23">
        <v>10506</v>
      </c>
      <c r="R4" s="23">
        <v>9813</v>
      </c>
      <c r="S4" s="17">
        <v>8326</v>
      </c>
      <c r="T4" s="24">
        <f t="shared" ref="T4:T67" si="1">SUM(H4:S4)</f>
        <v>107358</v>
      </c>
      <c r="U4" s="24">
        <f t="shared" ref="U4:U67" si="2">IF(ISERROR(AVERAGE(H4:S4))=TRUE,"",AVERAGE(H4:S4))</f>
        <v>8946.5</v>
      </c>
      <c r="V4" s="25">
        <f t="shared" ref="V4:V67" si="3">IF(ISERROR(T4/$T$88)=TRUE,"",T4/$T$88)</f>
        <v>9.8099918309462755E-2</v>
      </c>
      <c r="X4" s="3">
        <f>COUNTIF($C$3:C4,"○")</f>
        <v>0</v>
      </c>
      <c r="Y4" s="6">
        <f t="shared" si="0"/>
        <v>1</v>
      </c>
    </row>
    <row r="5" spans="1:26" ht="12">
      <c r="B5" s="3">
        <v>3</v>
      </c>
      <c r="C5" s="2" t="s">
        <v>7</v>
      </c>
      <c r="F5" s="20" t="s">
        <v>12</v>
      </c>
      <c r="G5" s="21" t="s">
        <v>13</v>
      </c>
      <c r="H5" s="22">
        <v>5391</v>
      </c>
      <c r="I5" s="23">
        <v>5180</v>
      </c>
      <c r="J5" s="23">
        <v>5659</v>
      </c>
      <c r="K5" s="23">
        <v>4955</v>
      </c>
      <c r="L5" s="23">
        <v>5463</v>
      </c>
      <c r="M5" s="23">
        <v>5382</v>
      </c>
      <c r="N5" s="23">
        <v>4883</v>
      </c>
      <c r="O5" s="23">
        <v>5768</v>
      </c>
      <c r="P5" s="23">
        <v>6003</v>
      </c>
      <c r="Q5" s="23">
        <v>6763</v>
      </c>
      <c r="R5" s="23">
        <v>6693</v>
      </c>
      <c r="S5" s="17">
        <v>5633</v>
      </c>
      <c r="T5" s="24">
        <f t="shared" si="1"/>
        <v>67773</v>
      </c>
      <c r="U5" s="24">
        <f t="shared" si="2"/>
        <v>5647.75</v>
      </c>
      <c r="V5" s="25">
        <f t="shared" si="3"/>
        <v>6.1928554589198936E-2</v>
      </c>
      <c r="X5" s="3">
        <f>COUNTIF($C$3:C5,"○")</f>
        <v>0</v>
      </c>
      <c r="Y5" s="6">
        <f t="shared" si="0"/>
        <v>1</v>
      </c>
    </row>
    <row r="6" spans="1:26" ht="12">
      <c r="B6" s="3">
        <v>4</v>
      </c>
      <c r="C6" s="2" t="s">
        <v>7</v>
      </c>
      <c r="F6" s="20" t="s">
        <v>14</v>
      </c>
      <c r="G6" s="21" t="s">
        <v>15</v>
      </c>
      <c r="H6" s="22">
        <v>2594</v>
      </c>
      <c r="I6" s="23">
        <v>2528</v>
      </c>
      <c r="J6" s="23">
        <v>3052</v>
      </c>
      <c r="K6" s="23">
        <v>2514</v>
      </c>
      <c r="L6" s="23">
        <v>3259</v>
      </c>
      <c r="M6" s="23">
        <v>3236</v>
      </c>
      <c r="N6" s="23">
        <v>2554</v>
      </c>
      <c r="O6" s="23">
        <v>2850</v>
      </c>
      <c r="P6" s="23">
        <v>2770</v>
      </c>
      <c r="Q6" s="23">
        <v>3508</v>
      </c>
      <c r="R6" s="23">
        <v>3791</v>
      </c>
      <c r="S6" s="17">
        <v>2790</v>
      </c>
      <c r="T6" s="24">
        <f t="shared" si="1"/>
        <v>35446</v>
      </c>
      <c r="U6" s="24">
        <f t="shared" si="2"/>
        <v>2953.8333333333335</v>
      </c>
      <c r="V6" s="25">
        <f t="shared" si="3"/>
        <v>3.2389292874282466E-2</v>
      </c>
      <c r="X6" s="3">
        <f>COUNTIF($C$3:C6,"○")</f>
        <v>0</v>
      </c>
      <c r="Y6" s="6">
        <f t="shared" si="0"/>
        <v>1</v>
      </c>
    </row>
    <row r="7" spans="1:26" ht="12">
      <c r="B7" s="3">
        <v>5</v>
      </c>
      <c r="C7" s="2" t="s">
        <v>16</v>
      </c>
      <c r="F7" s="20" t="s">
        <v>17</v>
      </c>
      <c r="G7" s="21" t="s">
        <v>18</v>
      </c>
      <c r="H7" s="22">
        <v>2921</v>
      </c>
      <c r="I7" s="23">
        <v>2900</v>
      </c>
      <c r="J7" s="23">
        <v>3270</v>
      </c>
      <c r="K7" s="23">
        <v>2900</v>
      </c>
      <c r="L7" s="23">
        <v>3481</v>
      </c>
      <c r="M7" s="23">
        <v>3669</v>
      </c>
      <c r="N7" s="23">
        <v>2685</v>
      </c>
      <c r="O7" s="23">
        <v>2920</v>
      </c>
      <c r="P7" s="23">
        <v>2616</v>
      </c>
      <c r="Q7" s="23">
        <v>2755</v>
      </c>
      <c r="R7" s="23">
        <v>2719</v>
      </c>
      <c r="S7" s="17">
        <v>2221</v>
      </c>
      <c r="T7" s="24">
        <f t="shared" si="1"/>
        <v>35057</v>
      </c>
      <c r="U7" s="24">
        <f t="shared" si="2"/>
        <v>2921.4166666666665</v>
      </c>
      <c r="V7" s="25">
        <f t="shared" si="3"/>
        <v>3.2033838523210532E-2</v>
      </c>
      <c r="X7" s="3">
        <f>COUNTIF($C$3:C7,"○")</f>
        <v>1</v>
      </c>
      <c r="Y7" s="6">
        <f t="shared" si="0"/>
        <v>1</v>
      </c>
    </row>
    <row r="8" spans="1:26" ht="12">
      <c r="B8" s="3">
        <v>6</v>
      </c>
      <c r="C8" s="2" t="s">
        <v>7</v>
      </c>
      <c r="F8" s="20" t="s">
        <v>19</v>
      </c>
      <c r="G8" s="21" t="s">
        <v>20</v>
      </c>
      <c r="H8" s="22">
        <v>5007</v>
      </c>
      <c r="I8" s="23">
        <v>4977</v>
      </c>
      <c r="J8" s="23">
        <v>5150</v>
      </c>
      <c r="K8" s="23">
        <v>4768</v>
      </c>
      <c r="L8" s="23">
        <v>5296</v>
      </c>
      <c r="M8" s="23">
        <v>5448</v>
      </c>
      <c r="N8" s="23">
        <v>4151</v>
      </c>
      <c r="O8" s="23">
        <v>5041</v>
      </c>
      <c r="P8" s="23">
        <v>4812</v>
      </c>
      <c r="Q8" s="23">
        <v>5763</v>
      </c>
      <c r="R8" s="23">
        <v>6988</v>
      </c>
      <c r="S8" s="17">
        <v>4797</v>
      </c>
      <c r="T8" s="24">
        <f t="shared" si="1"/>
        <v>62198</v>
      </c>
      <c r="U8" s="24">
        <f t="shared" si="2"/>
        <v>5183.166666666667</v>
      </c>
      <c r="V8" s="25">
        <f t="shared" si="3"/>
        <v>5.6834318066766934E-2</v>
      </c>
      <c r="X8" s="3">
        <f>COUNTIF($C$3:C8,"○")</f>
        <v>1</v>
      </c>
      <c r="Y8" s="6">
        <f t="shared" si="0"/>
        <v>1</v>
      </c>
    </row>
    <row r="9" spans="1:26" ht="12">
      <c r="B9" s="3">
        <v>7</v>
      </c>
      <c r="C9" s="2" t="s">
        <v>7</v>
      </c>
      <c r="F9" s="20" t="s">
        <v>21</v>
      </c>
      <c r="G9" s="21" t="s">
        <v>22</v>
      </c>
      <c r="H9" s="22">
        <v>5172</v>
      </c>
      <c r="I9" s="23">
        <v>4801</v>
      </c>
      <c r="J9" s="23">
        <v>5392</v>
      </c>
      <c r="K9" s="23">
        <v>5140</v>
      </c>
      <c r="L9" s="23">
        <v>6669</v>
      </c>
      <c r="M9" s="23">
        <v>6577</v>
      </c>
      <c r="N9" s="23">
        <v>5109</v>
      </c>
      <c r="O9" s="23">
        <v>5774</v>
      </c>
      <c r="P9" s="23">
        <v>5910</v>
      </c>
      <c r="Q9" s="23">
        <v>5816</v>
      </c>
      <c r="R9" s="23">
        <v>6400</v>
      </c>
      <c r="S9" s="17">
        <v>5878</v>
      </c>
      <c r="T9" s="24">
        <f t="shared" si="1"/>
        <v>68638</v>
      </c>
      <c r="U9" s="24">
        <f t="shared" si="2"/>
        <v>5719.833333333333</v>
      </c>
      <c r="V9" s="25">
        <f t="shared" si="3"/>
        <v>6.2718960794024711E-2</v>
      </c>
      <c r="X9" s="3">
        <f>COUNTIF($C$3:C9,"○")</f>
        <v>1</v>
      </c>
      <c r="Y9" s="6">
        <f t="shared" si="0"/>
        <v>1</v>
      </c>
    </row>
    <row r="10" spans="1:26" ht="12">
      <c r="B10" s="3">
        <v>8</v>
      </c>
      <c r="C10" s="2" t="s">
        <v>7</v>
      </c>
      <c r="F10" s="20" t="s">
        <v>23</v>
      </c>
      <c r="G10" s="21" t="s">
        <v>24</v>
      </c>
      <c r="H10" s="22">
        <v>9837</v>
      </c>
      <c r="I10" s="23">
        <v>9169</v>
      </c>
      <c r="J10" s="23">
        <v>9394</v>
      </c>
      <c r="K10" s="23">
        <v>9043</v>
      </c>
      <c r="L10" s="23">
        <v>10928</v>
      </c>
      <c r="M10" s="23">
        <v>11048</v>
      </c>
      <c r="N10" s="23">
        <v>10824</v>
      </c>
      <c r="O10" s="23">
        <v>11071</v>
      </c>
      <c r="P10" s="23">
        <v>13169</v>
      </c>
      <c r="Q10" s="23">
        <v>15492</v>
      </c>
      <c r="R10" s="23">
        <v>11939</v>
      </c>
      <c r="S10" s="17">
        <v>10160</v>
      </c>
      <c r="T10" s="24">
        <f t="shared" si="1"/>
        <v>132074</v>
      </c>
      <c r="U10" s="24">
        <f t="shared" si="2"/>
        <v>11006.166666666666</v>
      </c>
      <c r="V10" s="25">
        <f t="shared" si="3"/>
        <v>0.12068451918631108</v>
      </c>
      <c r="X10" s="3">
        <f>COUNTIF($C$3:C10,"○")</f>
        <v>1</v>
      </c>
      <c r="Y10" s="6">
        <f t="shared" si="0"/>
        <v>1</v>
      </c>
      <c r="Z10" s="3">
        <v>1001</v>
      </c>
    </row>
    <row r="11" spans="1:26" ht="12">
      <c r="B11" s="3">
        <v>9</v>
      </c>
      <c r="C11" s="2" t="s">
        <v>7</v>
      </c>
      <c r="F11" s="20" t="s">
        <v>25</v>
      </c>
      <c r="G11" s="21" t="s">
        <v>26</v>
      </c>
      <c r="H11" s="22">
        <v>13424</v>
      </c>
      <c r="I11" s="23">
        <v>12715</v>
      </c>
      <c r="J11" s="23">
        <v>12538</v>
      </c>
      <c r="K11" s="23">
        <v>10992</v>
      </c>
      <c r="L11" s="23">
        <v>12890</v>
      </c>
      <c r="M11" s="23">
        <v>13647</v>
      </c>
      <c r="N11" s="23">
        <v>12575</v>
      </c>
      <c r="O11" s="23">
        <v>12378</v>
      </c>
      <c r="P11" s="23">
        <v>11951</v>
      </c>
      <c r="Q11" s="23">
        <v>14815</v>
      </c>
      <c r="R11" s="23">
        <v>14744</v>
      </c>
      <c r="S11" s="17">
        <v>12581</v>
      </c>
      <c r="T11" s="24">
        <f t="shared" si="1"/>
        <v>155250</v>
      </c>
      <c r="U11" s="24">
        <f t="shared" si="2"/>
        <v>12937.5</v>
      </c>
      <c r="V11" s="25">
        <f t="shared" si="3"/>
        <v>0.14186192288924993</v>
      </c>
      <c r="X11" s="3">
        <f>COUNTIF($C$3:C11,"○")</f>
        <v>1</v>
      </c>
      <c r="Y11" s="6">
        <f t="shared" si="0"/>
        <v>1</v>
      </c>
    </row>
    <row r="12" spans="1:26" ht="12">
      <c r="B12" s="3">
        <v>10</v>
      </c>
      <c r="C12" s="2" t="s">
        <v>7</v>
      </c>
      <c r="F12" s="20" t="s">
        <v>27</v>
      </c>
      <c r="G12" s="21" t="s">
        <v>28</v>
      </c>
      <c r="H12" s="22">
        <v>2317</v>
      </c>
      <c r="I12" s="23">
        <v>2026</v>
      </c>
      <c r="J12" s="23">
        <v>2252</v>
      </c>
      <c r="K12" s="23">
        <v>1969</v>
      </c>
      <c r="L12" s="23">
        <v>2519</v>
      </c>
      <c r="M12" s="23">
        <v>2657</v>
      </c>
      <c r="N12" s="23">
        <v>2062</v>
      </c>
      <c r="O12" s="23">
        <v>2012</v>
      </c>
      <c r="P12" s="23">
        <v>2107</v>
      </c>
      <c r="Q12" s="23">
        <v>2592</v>
      </c>
      <c r="R12" s="23">
        <v>2972</v>
      </c>
      <c r="S12" s="17">
        <v>2139</v>
      </c>
      <c r="T12" s="24">
        <f t="shared" si="1"/>
        <v>27624</v>
      </c>
      <c r="U12" s="24">
        <f t="shared" si="2"/>
        <v>2302</v>
      </c>
      <c r="V12" s="25">
        <f t="shared" si="3"/>
        <v>2.5241827748100739E-2</v>
      </c>
      <c r="X12" s="3">
        <f>COUNTIF($C$3:C12,"○")</f>
        <v>1</v>
      </c>
      <c r="Y12" s="6">
        <f t="shared" si="0"/>
        <v>1</v>
      </c>
    </row>
    <row r="13" spans="1:26" ht="12">
      <c r="B13" s="3">
        <v>11</v>
      </c>
      <c r="C13" s="2" t="s">
        <v>7</v>
      </c>
      <c r="F13" s="20" t="s">
        <v>29</v>
      </c>
      <c r="G13" s="21" t="s">
        <v>30</v>
      </c>
      <c r="H13" s="22">
        <v>5512</v>
      </c>
      <c r="I13" s="23">
        <v>5842</v>
      </c>
      <c r="J13" s="23">
        <v>5941</v>
      </c>
      <c r="K13" s="23">
        <v>5393</v>
      </c>
      <c r="L13" s="23">
        <v>7220</v>
      </c>
      <c r="M13" s="23">
        <v>7630</v>
      </c>
      <c r="N13" s="23">
        <v>5399</v>
      </c>
      <c r="O13" s="23">
        <v>5025</v>
      </c>
      <c r="P13" s="23">
        <v>5308</v>
      </c>
      <c r="Q13" s="23">
        <v>5918</v>
      </c>
      <c r="R13" s="23">
        <v>6002</v>
      </c>
      <c r="S13" s="17">
        <v>4135</v>
      </c>
      <c r="T13" s="24">
        <f t="shared" si="1"/>
        <v>69325</v>
      </c>
      <c r="U13" s="24">
        <f t="shared" si="2"/>
        <v>5777.083333333333</v>
      </c>
      <c r="V13" s="25">
        <f t="shared" si="3"/>
        <v>6.3346716935892111E-2</v>
      </c>
      <c r="X13" s="3">
        <f>COUNTIF($C$3:C13,"○")</f>
        <v>1</v>
      </c>
      <c r="Y13" s="6">
        <f t="shared" si="0"/>
        <v>1</v>
      </c>
    </row>
    <row r="14" spans="1:26" ht="12">
      <c r="B14" s="3">
        <v>12</v>
      </c>
      <c r="C14" s="2" t="s">
        <v>7</v>
      </c>
      <c r="F14" s="20" t="s">
        <v>31</v>
      </c>
      <c r="G14" s="21" t="s">
        <v>32</v>
      </c>
      <c r="H14" s="22">
        <v>5070</v>
      </c>
      <c r="I14" s="23">
        <v>4981</v>
      </c>
      <c r="J14" s="23">
        <v>5784</v>
      </c>
      <c r="K14" s="23">
        <v>5394</v>
      </c>
      <c r="L14" s="23">
        <v>5723</v>
      </c>
      <c r="M14" s="23">
        <v>6003</v>
      </c>
      <c r="N14" s="23">
        <v>5455</v>
      </c>
      <c r="O14" s="23">
        <v>5989</v>
      </c>
      <c r="P14" s="23">
        <v>5818</v>
      </c>
      <c r="Q14" s="23">
        <v>7535</v>
      </c>
      <c r="R14" s="23">
        <v>7523</v>
      </c>
      <c r="S14" s="17">
        <v>5859</v>
      </c>
      <c r="T14" s="24">
        <f t="shared" si="1"/>
        <v>71134</v>
      </c>
      <c r="U14" s="24">
        <f t="shared" si="2"/>
        <v>5927.833333333333</v>
      </c>
      <c r="V14" s="25">
        <f t="shared" si="3"/>
        <v>6.4999716733036422E-2</v>
      </c>
      <c r="X14" s="3">
        <f>COUNTIF($C$3:C14,"○")</f>
        <v>1</v>
      </c>
      <c r="Y14" s="6">
        <f t="shared" si="0"/>
        <v>1</v>
      </c>
    </row>
    <row r="15" spans="1:26" ht="12">
      <c r="B15" s="3">
        <v>13</v>
      </c>
      <c r="C15" s="2" t="s">
        <v>7</v>
      </c>
      <c r="F15" s="20" t="s">
        <v>33</v>
      </c>
      <c r="G15" s="21" t="s">
        <v>34</v>
      </c>
      <c r="H15" s="22">
        <v>3822</v>
      </c>
      <c r="I15" s="23">
        <v>4081</v>
      </c>
      <c r="J15" s="23">
        <v>4272</v>
      </c>
      <c r="K15" s="23">
        <v>4271</v>
      </c>
      <c r="L15" s="23">
        <v>4104</v>
      </c>
      <c r="M15" s="23">
        <v>4733</v>
      </c>
      <c r="N15" s="23">
        <v>3406</v>
      </c>
      <c r="O15" s="23">
        <v>3648</v>
      </c>
      <c r="P15" s="23">
        <v>3521</v>
      </c>
      <c r="Q15" s="23">
        <v>4097</v>
      </c>
      <c r="R15" s="23">
        <v>3942</v>
      </c>
      <c r="S15" s="17">
        <v>3523</v>
      </c>
      <c r="T15" s="24">
        <f t="shared" si="1"/>
        <v>47420</v>
      </c>
      <c r="U15" s="24">
        <f t="shared" si="2"/>
        <v>3951.6666666666665</v>
      </c>
      <c r="V15" s="25">
        <f t="shared" si="3"/>
        <v>4.3330707783627902E-2</v>
      </c>
      <c r="X15" s="3">
        <f>COUNTIF($C$3:C15,"○")</f>
        <v>1</v>
      </c>
      <c r="Y15" s="6">
        <f t="shared" si="0"/>
        <v>1</v>
      </c>
    </row>
    <row r="16" spans="1:26" ht="12">
      <c r="B16" s="3">
        <v>14</v>
      </c>
      <c r="C16" s="2" t="s">
        <v>7</v>
      </c>
      <c r="F16" s="20" t="s">
        <v>35</v>
      </c>
      <c r="G16" s="21" t="s">
        <v>36</v>
      </c>
      <c r="H16" s="22">
        <v>6279</v>
      </c>
      <c r="I16" s="23">
        <v>6241</v>
      </c>
      <c r="J16" s="23">
        <v>6929</v>
      </c>
      <c r="K16" s="23">
        <v>6574</v>
      </c>
      <c r="L16" s="23">
        <v>7892</v>
      </c>
      <c r="M16" s="23">
        <v>8431</v>
      </c>
      <c r="N16" s="23">
        <v>7089</v>
      </c>
      <c r="O16" s="23">
        <v>7459</v>
      </c>
      <c r="P16" s="23">
        <v>7132</v>
      </c>
      <c r="Q16" s="23">
        <v>7920</v>
      </c>
      <c r="R16" s="23">
        <v>8237</v>
      </c>
      <c r="S16" s="17">
        <v>5975</v>
      </c>
      <c r="T16" s="24">
        <f t="shared" si="1"/>
        <v>86158</v>
      </c>
      <c r="U16" s="24">
        <f t="shared" si="2"/>
        <v>7179.833333333333</v>
      </c>
      <c r="V16" s="25">
        <f t="shared" si="3"/>
        <v>7.8728113058241511E-2</v>
      </c>
      <c r="X16" s="3">
        <f>COUNTIF($C$3:C16,"○")</f>
        <v>1</v>
      </c>
      <c r="Y16" s="6">
        <f t="shared" si="0"/>
        <v>1</v>
      </c>
    </row>
    <row r="17" spans="2:25" ht="12">
      <c r="B17" s="3">
        <v>15</v>
      </c>
      <c r="C17" s="2" t="s">
        <v>7</v>
      </c>
      <c r="F17" s="20" t="s">
        <v>37</v>
      </c>
      <c r="G17" s="21" t="s">
        <v>38</v>
      </c>
      <c r="H17" s="22">
        <v>2307</v>
      </c>
      <c r="I17" s="23">
        <v>2752</v>
      </c>
      <c r="J17" s="23">
        <v>2722</v>
      </c>
      <c r="K17" s="23">
        <v>2374</v>
      </c>
      <c r="L17" s="23">
        <v>2954</v>
      </c>
      <c r="M17" s="23">
        <v>2988</v>
      </c>
      <c r="N17" s="23">
        <v>2687</v>
      </c>
      <c r="O17" s="23">
        <v>2658</v>
      </c>
      <c r="P17" s="23">
        <v>2349</v>
      </c>
      <c r="Q17" s="23">
        <v>2270</v>
      </c>
      <c r="R17" s="23">
        <v>2900</v>
      </c>
      <c r="S17" s="17">
        <v>2166</v>
      </c>
      <c r="T17" s="24">
        <f t="shared" si="1"/>
        <v>31127</v>
      </c>
      <c r="U17" s="24">
        <f t="shared" si="2"/>
        <v>2593.9166666666665</v>
      </c>
      <c r="V17" s="25">
        <f t="shared" si="3"/>
        <v>2.8442744436545458E-2</v>
      </c>
      <c r="X17" s="3">
        <f>COUNTIF($C$3:C17,"○")</f>
        <v>1</v>
      </c>
      <c r="Y17" s="6">
        <f t="shared" si="0"/>
        <v>1</v>
      </c>
    </row>
    <row r="18" spans="2:25" ht="12">
      <c r="B18" s="3">
        <v>16</v>
      </c>
      <c r="C18" s="2" t="s">
        <v>7</v>
      </c>
      <c r="F18" s="20" t="s">
        <v>21</v>
      </c>
      <c r="G18" s="21" t="s">
        <v>39</v>
      </c>
      <c r="H18" s="22">
        <v>5091</v>
      </c>
      <c r="I18" s="23">
        <v>5220</v>
      </c>
      <c r="J18" s="23">
        <v>6026</v>
      </c>
      <c r="K18" s="23">
        <v>5989</v>
      </c>
      <c r="L18" s="23">
        <v>6689</v>
      </c>
      <c r="M18" s="23">
        <v>7006</v>
      </c>
      <c r="N18" s="23">
        <v>5515</v>
      </c>
      <c r="O18" s="23">
        <v>5963</v>
      </c>
      <c r="P18" s="23">
        <v>5166</v>
      </c>
      <c r="Q18" s="23">
        <v>6246</v>
      </c>
      <c r="R18" s="23">
        <v>7642</v>
      </c>
      <c r="S18" s="17">
        <v>5587</v>
      </c>
      <c r="T18" s="24">
        <f t="shared" si="1"/>
        <v>72140</v>
      </c>
      <c r="U18" s="24">
        <f t="shared" si="2"/>
        <v>6011.666666666667</v>
      </c>
      <c r="V18" s="25">
        <f t="shared" si="3"/>
        <v>6.5918963718070794E-2</v>
      </c>
      <c r="X18" s="3">
        <f>COUNTIF($C$3:C18,"○")</f>
        <v>1</v>
      </c>
      <c r="Y18" s="6">
        <f t="shared" si="0"/>
        <v>1</v>
      </c>
    </row>
    <row r="19" spans="2:25" ht="12">
      <c r="B19" s="3">
        <v>17</v>
      </c>
      <c r="C19" s="2" t="s">
        <v>7</v>
      </c>
      <c r="F19" s="20"/>
      <c r="G19" s="21"/>
      <c r="H19" s="22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17"/>
      <c r="T19" s="24">
        <f t="shared" si="1"/>
        <v>0</v>
      </c>
      <c r="U19" s="24" t="str">
        <f t="shared" si="2"/>
        <v/>
      </c>
      <c r="V19" s="25">
        <f t="shared" si="3"/>
        <v>0</v>
      </c>
      <c r="X19" s="3">
        <f>COUNTIF($C$3:C19,"○")</f>
        <v>1</v>
      </c>
      <c r="Y19" s="6" t="str">
        <f t="shared" si="0"/>
        <v/>
      </c>
    </row>
    <row r="20" spans="2:25" ht="12">
      <c r="B20" s="3">
        <v>18</v>
      </c>
      <c r="C20" s="2" t="s">
        <v>7</v>
      </c>
      <c r="F20" s="20"/>
      <c r="G20" s="21"/>
      <c r="H20" s="22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17"/>
      <c r="T20" s="24">
        <f t="shared" si="1"/>
        <v>0</v>
      </c>
      <c r="U20" s="24" t="str">
        <f t="shared" si="2"/>
        <v/>
      </c>
      <c r="V20" s="25">
        <f t="shared" si="3"/>
        <v>0</v>
      </c>
      <c r="X20" s="3">
        <f>COUNTIF($C$3:C20,"○")</f>
        <v>1</v>
      </c>
      <c r="Y20" s="6" t="str">
        <f t="shared" si="0"/>
        <v/>
      </c>
    </row>
    <row r="21" spans="2:25" ht="12">
      <c r="B21" s="3">
        <v>19</v>
      </c>
      <c r="C21" s="2" t="s">
        <v>7</v>
      </c>
      <c r="F21" s="20" t="s">
        <v>7</v>
      </c>
      <c r="G21" s="21" t="s">
        <v>7</v>
      </c>
      <c r="H21" s="22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17"/>
      <c r="T21" s="24">
        <f t="shared" si="1"/>
        <v>0</v>
      </c>
      <c r="U21" s="24" t="str">
        <f t="shared" si="2"/>
        <v/>
      </c>
      <c r="V21" s="25">
        <f t="shared" si="3"/>
        <v>0</v>
      </c>
      <c r="X21" s="3">
        <f>COUNTIF($C$3:C21,"○")</f>
        <v>1</v>
      </c>
      <c r="Y21" s="6" t="str">
        <f t="shared" si="0"/>
        <v/>
      </c>
    </row>
    <row r="22" spans="2:25" ht="12" hidden="1" outlineLevel="1">
      <c r="B22" s="3">
        <v>20</v>
      </c>
      <c r="C22" s="2" t="s">
        <v>7</v>
      </c>
      <c r="F22" s="20" t="s">
        <v>7</v>
      </c>
      <c r="G22" s="21" t="s">
        <v>7</v>
      </c>
      <c r="H22" s="22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17"/>
      <c r="T22" s="24">
        <f t="shared" si="1"/>
        <v>0</v>
      </c>
      <c r="U22" s="24" t="str">
        <f t="shared" si="2"/>
        <v/>
      </c>
      <c r="V22" s="25">
        <f t="shared" si="3"/>
        <v>0</v>
      </c>
      <c r="X22" s="3">
        <f>COUNTIF($C$3:C22,"○")</f>
        <v>1</v>
      </c>
      <c r="Y22" s="6" t="str">
        <f t="shared" si="0"/>
        <v/>
      </c>
    </row>
    <row r="23" spans="2:25" ht="12" hidden="1" outlineLevel="1">
      <c r="B23" s="3">
        <v>21</v>
      </c>
      <c r="C23" s="2" t="s">
        <v>7</v>
      </c>
      <c r="F23" s="20" t="s">
        <v>7</v>
      </c>
      <c r="G23" s="21" t="s">
        <v>7</v>
      </c>
      <c r="H23" s="22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17"/>
      <c r="T23" s="24">
        <f t="shared" si="1"/>
        <v>0</v>
      </c>
      <c r="U23" s="24" t="str">
        <f t="shared" si="2"/>
        <v/>
      </c>
      <c r="V23" s="25">
        <f t="shared" si="3"/>
        <v>0</v>
      </c>
      <c r="X23" s="3">
        <f>COUNTIF($C$3:C23,"○")</f>
        <v>1</v>
      </c>
      <c r="Y23" s="6" t="str">
        <f t="shared" si="0"/>
        <v/>
      </c>
    </row>
    <row r="24" spans="2:25" ht="12" hidden="1" outlineLevel="1">
      <c r="B24" s="3">
        <v>22</v>
      </c>
      <c r="C24" s="2" t="s">
        <v>7</v>
      </c>
      <c r="F24" s="20" t="s">
        <v>7</v>
      </c>
      <c r="G24" s="21" t="s">
        <v>7</v>
      </c>
      <c r="H24" s="22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17"/>
      <c r="T24" s="24">
        <f t="shared" si="1"/>
        <v>0</v>
      </c>
      <c r="U24" s="24" t="str">
        <f t="shared" si="2"/>
        <v/>
      </c>
      <c r="V24" s="25">
        <f t="shared" si="3"/>
        <v>0</v>
      </c>
      <c r="X24" s="3">
        <f>COUNTIF($C$3:C24,"○")</f>
        <v>1</v>
      </c>
      <c r="Y24" s="6" t="str">
        <f t="shared" si="0"/>
        <v/>
      </c>
    </row>
    <row r="25" spans="2:25" ht="12" hidden="1" outlineLevel="1">
      <c r="B25" s="3">
        <v>23</v>
      </c>
      <c r="C25" s="2" t="s">
        <v>7</v>
      </c>
      <c r="F25" s="20" t="s">
        <v>7</v>
      </c>
      <c r="G25" s="21" t="s">
        <v>7</v>
      </c>
      <c r="H25" s="22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17"/>
      <c r="T25" s="24">
        <f t="shared" si="1"/>
        <v>0</v>
      </c>
      <c r="U25" s="24" t="str">
        <f t="shared" si="2"/>
        <v/>
      </c>
      <c r="V25" s="25">
        <f t="shared" si="3"/>
        <v>0</v>
      </c>
      <c r="X25" s="3">
        <f>COUNTIF($C$3:C25,"○")</f>
        <v>1</v>
      </c>
      <c r="Y25" s="6" t="str">
        <f t="shared" si="0"/>
        <v/>
      </c>
    </row>
    <row r="26" spans="2:25" ht="12" hidden="1" outlineLevel="1">
      <c r="B26" s="3">
        <v>24</v>
      </c>
      <c r="C26" s="2" t="s">
        <v>7</v>
      </c>
      <c r="F26" s="20" t="s">
        <v>7</v>
      </c>
      <c r="G26" s="21" t="s">
        <v>7</v>
      </c>
      <c r="H26" s="22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17"/>
      <c r="T26" s="24">
        <f t="shared" si="1"/>
        <v>0</v>
      </c>
      <c r="U26" s="24" t="str">
        <f t="shared" si="2"/>
        <v/>
      </c>
      <c r="V26" s="25">
        <f t="shared" si="3"/>
        <v>0</v>
      </c>
      <c r="X26" s="3">
        <f>COUNTIF($C$3:C26,"○")</f>
        <v>1</v>
      </c>
      <c r="Y26" s="6" t="str">
        <f t="shared" si="0"/>
        <v/>
      </c>
    </row>
    <row r="27" spans="2:25" ht="12" hidden="1" outlineLevel="1">
      <c r="B27" s="3">
        <v>25</v>
      </c>
      <c r="C27" s="2" t="s">
        <v>7</v>
      </c>
      <c r="F27" s="20" t="s">
        <v>7</v>
      </c>
      <c r="G27" s="21" t="s">
        <v>7</v>
      </c>
      <c r="H27" s="22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17"/>
      <c r="T27" s="24">
        <f t="shared" si="1"/>
        <v>0</v>
      </c>
      <c r="U27" s="24" t="str">
        <f t="shared" si="2"/>
        <v/>
      </c>
      <c r="V27" s="25">
        <f t="shared" si="3"/>
        <v>0</v>
      </c>
      <c r="X27" s="3">
        <f>COUNTIF($C$3:C27,"○")</f>
        <v>1</v>
      </c>
      <c r="Y27" s="6" t="str">
        <f t="shared" si="0"/>
        <v/>
      </c>
    </row>
    <row r="28" spans="2:25" ht="12" hidden="1" outlineLevel="1">
      <c r="B28" s="3">
        <v>26</v>
      </c>
      <c r="C28" s="2" t="s">
        <v>7</v>
      </c>
      <c r="F28" s="20" t="s">
        <v>7</v>
      </c>
      <c r="G28" s="21" t="s">
        <v>7</v>
      </c>
      <c r="H28" s="22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17"/>
      <c r="T28" s="24">
        <f t="shared" si="1"/>
        <v>0</v>
      </c>
      <c r="U28" s="24" t="str">
        <f t="shared" si="2"/>
        <v/>
      </c>
      <c r="V28" s="25">
        <f t="shared" si="3"/>
        <v>0</v>
      </c>
      <c r="X28" s="3">
        <f>COUNTIF($C$3:C28,"○")</f>
        <v>1</v>
      </c>
      <c r="Y28" s="6" t="str">
        <f t="shared" si="0"/>
        <v/>
      </c>
    </row>
    <row r="29" spans="2:25" ht="12" hidden="1" outlineLevel="1">
      <c r="B29" s="3">
        <v>27</v>
      </c>
      <c r="C29" s="2" t="s">
        <v>7</v>
      </c>
      <c r="F29" s="20" t="s">
        <v>7</v>
      </c>
      <c r="G29" s="21" t="s">
        <v>7</v>
      </c>
      <c r="H29" s="22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17"/>
      <c r="T29" s="24">
        <f t="shared" si="1"/>
        <v>0</v>
      </c>
      <c r="U29" s="24" t="str">
        <f t="shared" si="2"/>
        <v/>
      </c>
      <c r="V29" s="25">
        <f t="shared" si="3"/>
        <v>0</v>
      </c>
      <c r="X29" s="3">
        <f>COUNTIF($C$3:C29,"○")</f>
        <v>1</v>
      </c>
      <c r="Y29" s="6" t="str">
        <f t="shared" si="0"/>
        <v/>
      </c>
    </row>
    <row r="30" spans="2:25" ht="12" hidden="1" outlineLevel="1">
      <c r="B30" s="3">
        <v>28</v>
      </c>
      <c r="C30" s="2" t="s">
        <v>7</v>
      </c>
      <c r="F30" s="26" t="s">
        <v>7</v>
      </c>
      <c r="G30" s="27" t="s">
        <v>7</v>
      </c>
      <c r="H30" s="28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31">
        <f t="shared" si="1"/>
        <v>0</v>
      </c>
      <c r="U30" s="31" t="str">
        <f t="shared" si="2"/>
        <v/>
      </c>
      <c r="V30" s="32">
        <f t="shared" si="3"/>
        <v>0</v>
      </c>
      <c r="X30" s="3">
        <f>COUNTIF($C$3:C30,"○")</f>
        <v>1</v>
      </c>
      <c r="Y30" s="6" t="str">
        <f t="shared" si="0"/>
        <v/>
      </c>
    </row>
    <row r="31" spans="2:25" ht="12" hidden="1" outlineLevel="1">
      <c r="B31" s="3" t="s">
        <v>40</v>
      </c>
      <c r="C31" s="2" t="str">
        <f t="shared" ref="C31:C49" si="4">+IF(C131="","",C131)</f>
        <v/>
      </c>
      <c r="F31" s="33"/>
      <c r="G31" s="34" t="s">
        <v>41</v>
      </c>
      <c r="H31" s="35">
        <f>SUM(H3:H30)</f>
        <v>85013</v>
      </c>
      <c r="I31" s="36">
        <f t="shared" ref="I31:S31" si="5">SUM(I3:I30)</f>
        <v>84100</v>
      </c>
      <c r="J31" s="36">
        <f t="shared" si="5"/>
        <v>90042</v>
      </c>
      <c r="K31" s="36">
        <f t="shared" si="5"/>
        <v>82879</v>
      </c>
      <c r="L31" s="36">
        <f t="shared" si="5"/>
        <v>96769</v>
      </c>
      <c r="M31" s="36">
        <f t="shared" si="5"/>
        <v>100720</v>
      </c>
      <c r="N31" s="36">
        <f t="shared" si="5"/>
        <v>84684</v>
      </c>
      <c r="O31" s="36">
        <f t="shared" si="5"/>
        <v>89223</v>
      </c>
      <c r="P31" s="36">
        <f t="shared" si="5"/>
        <v>89020</v>
      </c>
      <c r="Q31" s="36">
        <f t="shared" si="5"/>
        <v>103777</v>
      </c>
      <c r="R31" s="36">
        <f t="shared" si="5"/>
        <v>104519</v>
      </c>
      <c r="S31" s="37">
        <f t="shared" si="5"/>
        <v>83628</v>
      </c>
      <c r="T31" s="38">
        <f t="shared" si="1"/>
        <v>1094374</v>
      </c>
      <c r="U31" s="38">
        <f>IF(ISERROR(AVERAGE(H3:S30))=TRUE,"",AVERAGE(H3:S30))</f>
        <v>5699.864583333333</v>
      </c>
      <c r="V31" s="39">
        <f t="shared" si="3"/>
        <v>1</v>
      </c>
      <c r="X31" s="3">
        <f>COUNTIF($C$3:C31,"○")</f>
        <v>1</v>
      </c>
      <c r="Y31" s="6" t="str">
        <f t="shared" si="0"/>
        <v/>
      </c>
    </row>
    <row r="32" spans="2:25" ht="12" hidden="1" outlineLevel="1">
      <c r="B32" s="3">
        <v>29</v>
      </c>
      <c r="C32" s="2" t="s">
        <v>7</v>
      </c>
      <c r="F32" s="40" t="s">
        <v>7</v>
      </c>
      <c r="G32" s="41" t="s">
        <v>7</v>
      </c>
      <c r="H32" s="42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  <c r="T32" s="45">
        <f t="shared" si="1"/>
        <v>0</v>
      </c>
      <c r="U32" s="45" t="str">
        <f t="shared" si="2"/>
        <v/>
      </c>
      <c r="V32" s="46">
        <f t="shared" si="3"/>
        <v>0</v>
      </c>
      <c r="X32" s="3">
        <f>COUNTIF($C$3:C32,"○")</f>
        <v>1</v>
      </c>
      <c r="Y32" s="6" t="str">
        <f t="shared" si="0"/>
        <v/>
      </c>
    </row>
    <row r="33" spans="2:25" ht="12" hidden="1" outlineLevel="1">
      <c r="B33" s="3">
        <v>30</v>
      </c>
      <c r="C33" s="2" t="s">
        <v>7</v>
      </c>
      <c r="F33" s="20" t="s">
        <v>7</v>
      </c>
      <c r="G33" s="21" t="s">
        <v>7</v>
      </c>
      <c r="H33" s="22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17"/>
      <c r="T33" s="24">
        <f t="shared" si="1"/>
        <v>0</v>
      </c>
      <c r="U33" s="24" t="str">
        <f t="shared" si="2"/>
        <v/>
      </c>
      <c r="V33" s="25">
        <f t="shared" si="3"/>
        <v>0</v>
      </c>
      <c r="X33" s="3">
        <f>COUNTIF($C$3:C33,"○")</f>
        <v>1</v>
      </c>
      <c r="Y33" s="6" t="str">
        <f t="shared" si="0"/>
        <v/>
      </c>
    </row>
    <row r="34" spans="2:25" ht="12" hidden="1" outlineLevel="1">
      <c r="B34" s="3">
        <v>31</v>
      </c>
      <c r="C34" s="2" t="s">
        <v>7</v>
      </c>
      <c r="F34" s="20" t="s">
        <v>7</v>
      </c>
      <c r="G34" s="21" t="s">
        <v>7</v>
      </c>
      <c r="H34" s="22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17"/>
      <c r="T34" s="24">
        <f t="shared" si="1"/>
        <v>0</v>
      </c>
      <c r="U34" s="24" t="str">
        <f t="shared" si="2"/>
        <v/>
      </c>
      <c r="V34" s="25">
        <f t="shared" si="3"/>
        <v>0</v>
      </c>
      <c r="X34" s="3">
        <f>COUNTIF($C$3:C34,"○")</f>
        <v>1</v>
      </c>
      <c r="Y34" s="6" t="str">
        <f t="shared" si="0"/>
        <v/>
      </c>
    </row>
    <row r="35" spans="2:25" ht="12" hidden="1" outlineLevel="1">
      <c r="B35" s="3">
        <v>32</v>
      </c>
      <c r="C35" s="2" t="s">
        <v>7</v>
      </c>
      <c r="F35" s="20" t="s">
        <v>7</v>
      </c>
      <c r="G35" s="21" t="s">
        <v>7</v>
      </c>
      <c r="H35" s="22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17"/>
      <c r="T35" s="24">
        <f t="shared" si="1"/>
        <v>0</v>
      </c>
      <c r="U35" s="24" t="str">
        <f t="shared" si="2"/>
        <v/>
      </c>
      <c r="V35" s="25">
        <f t="shared" si="3"/>
        <v>0</v>
      </c>
      <c r="X35" s="3">
        <f>COUNTIF($C$3:C35,"○")</f>
        <v>1</v>
      </c>
      <c r="Y35" s="6" t="str">
        <f t="shared" si="0"/>
        <v/>
      </c>
    </row>
    <row r="36" spans="2:25" ht="12" hidden="1" outlineLevel="1">
      <c r="B36" s="3">
        <v>33</v>
      </c>
      <c r="C36" s="2" t="s">
        <v>7</v>
      </c>
      <c r="F36" s="20" t="s">
        <v>7</v>
      </c>
      <c r="G36" s="21" t="s">
        <v>7</v>
      </c>
      <c r="H36" s="22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17"/>
      <c r="T36" s="24">
        <f t="shared" si="1"/>
        <v>0</v>
      </c>
      <c r="U36" s="24" t="str">
        <f t="shared" si="2"/>
        <v/>
      </c>
      <c r="V36" s="25">
        <f t="shared" si="3"/>
        <v>0</v>
      </c>
      <c r="X36" s="3">
        <f>COUNTIF($C$3:C36,"○")</f>
        <v>1</v>
      </c>
      <c r="Y36" s="6" t="str">
        <f t="shared" si="0"/>
        <v/>
      </c>
    </row>
    <row r="37" spans="2:25" ht="12" hidden="1" outlineLevel="1">
      <c r="B37" s="3">
        <v>34</v>
      </c>
      <c r="C37" s="2" t="s">
        <v>7</v>
      </c>
      <c r="F37" s="20" t="s">
        <v>7</v>
      </c>
      <c r="G37" s="21" t="s">
        <v>7</v>
      </c>
      <c r="H37" s="22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17"/>
      <c r="T37" s="24">
        <f t="shared" si="1"/>
        <v>0</v>
      </c>
      <c r="U37" s="24" t="str">
        <f t="shared" si="2"/>
        <v/>
      </c>
      <c r="V37" s="25">
        <f t="shared" si="3"/>
        <v>0</v>
      </c>
      <c r="X37" s="3">
        <f>COUNTIF($C$3:C37,"○")</f>
        <v>1</v>
      </c>
      <c r="Y37" s="6" t="str">
        <f t="shared" si="0"/>
        <v/>
      </c>
    </row>
    <row r="38" spans="2:25" ht="12" hidden="1" outlineLevel="1">
      <c r="B38" s="3">
        <v>35</v>
      </c>
      <c r="C38" s="2" t="s">
        <v>7</v>
      </c>
      <c r="F38" s="20" t="s">
        <v>7</v>
      </c>
      <c r="G38" s="21" t="s">
        <v>7</v>
      </c>
      <c r="H38" s="22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17"/>
      <c r="T38" s="24">
        <f t="shared" si="1"/>
        <v>0</v>
      </c>
      <c r="U38" s="24" t="str">
        <f t="shared" si="2"/>
        <v/>
      </c>
      <c r="V38" s="25">
        <f t="shared" si="3"/>
        <v>0</v>
      </c>
      <c r="X38" s="3">
        <f>COUNTIF($C$3:C38,"○")</f>
        <v>1</v>
      </c>
      <c r="Y38" s="6" t="str">
        <f t="shared" si="0"/>
        <v/>
      </c>
    </row>
    <row r="39" spans="2:25" ht="12" hidden="1" outlineLevel="1">
      <c r="B39" s="3">
        <v>36</v>
      </c>
      <c r="C39" s="2" t="s">
        <v>7</v>
      </c>
      <c r="F39" s="20" t="s">
        <v>7</v>
      </c>
      <c r="G39" s="21" t="s">
        <v>7</v>
      </c>
      <c r="H39" s="22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17"/>
      <c r="T39" s="24">
        <f t="shared" si="1"/>
        <v>0</v>
      </c>
      <c r="U39" s="24" t="str">
        <f t="shared" si="2"/>
        <v/>
      </c>
      <c r="V39" s="25">
        <f t="shared" si="3"/>
        <v>0</v>
      </c>
      <c r="X39" s="3">
        <f>COUNTIF($C$3:C39,"○")</f>
        <v>1</v>
      </c>
      <c r="Y39" s="6" t="str">
        <f t="shared" si="0"/>
        <v/>
      </c>
    </row>
    <row r="40" spans="2:25" ht="12" hidden="1" outlineLevel="1">
      <c r="B40" s="3">
        <v>37</v>
      </c>
      <c r="C40" s="2" t="s">
        <v>7</v>
      </c>
      <c r="F40" s="20" t="s">
        <v>7</v>
      </c>
      <c r="G40" s="21" t="s">
        <v>7</v>
      </c>
      <c r="H40" s="22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17"/>
      <c r="T40" s="24">
        <f t="shared" si="1"/>
        <v>0</v>
      </c>
      <c r="U40" s="24" t="str">
        <f t="shared" si="2"/>
        <v/>
      </c>
      <c r="V40" s="25">
        <f t="shared" si="3"/>
        <v>0</v>
      </c>
      <c r="X40" s="3">
        <f>COUNTIF($C$3:C40,"○")</f>
        <v>1</v>
      </c>
      <c r="Y40" s="6" t="str">
        <f t="shared" si="0"/>
        <v/>
      </c>
    </row>
    <row r="41" spans="2:25" ht="12" hidden="1" outlineLevel="1">
      <c r="B41" s="3">
        <v>38</v>
      </c>
      <c r="C41" s="2" t="s">
        <v>7</v>
      </c>
      <c r="F41" s="20" t="s">
        <v>7</v>
      </c>
      <c r="G41" s="21" t="s">
        <v>7</v>
      </c>
      <c r="H41" s="22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17"/>
      <c r="T41" s="24">
        <f t="shared" si="1"/>
        <v>0</v>
      </c>
      <c r="U41" s="24" t="str">
        <f t="shared" si="2"/>
        <v/>
      </c>
      <c r="V41" s="25">
        <f t="shared" si="3"/>
        <v>0</v>
      </c>
      <c r="X41" s="3">
        <f>COUNTIF($C$3:C41,"○")</f>
        <v>1</v>
      </c>
      <c r="Y41" s="6" t="str">
        <f t="shared" si="0"/>
        <v/>
      </c>
    </row>
    <row r="42" spans="2:25" ht="12" hidden="1" outlineLevel="1">
      <c r="B42" s="3">
        <v>39</v>
      </c>
      <c r="C42" s="2" t="s">
        <v>7</v>
      </c>
      <c r="F42" s="20" t="s">
        <v>7</v>
      </c>
      <c r="G42" s="21" t="s">
        <v>7</v>
      </c>
      <c r="H42" s="22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17"/>
      <c r="T42" s="24">
        <f t="shared" si="1"/>
        <v>0</v>
      </c>
      <c r="U42" s="24" t="str">
        <f t="shared" si="2"/>
        <v/>
      </c>
      <c r="V42" s="25">
        <f t="shared" si="3"/>
        <v>0</v>
      </c>
      <c r="X42" s="3">
        <f>COUNTIF($C$3:C42,"○")</f>
        <v>1</v>
      </c>
      <c r="Y42" s="6" t="str">
        <f t="shared" si="0"/>
        <v/>
      </c>
    </row>
    <row r="43" spans="2:25" ht="12" hidden="1" outlineLevel="1">
      <c r="B43" s="3">
        <v>40</v>
      </c>
      <c r="C43" s="2" t="s">
        <v>7</v>
      </c>
      <c r="F43" s="20" t="s">
        <v>7</v>
      </c>
      <c r="G43" s="21" t="s">
        <v>7</v>
      </c>
      <c r="H43" s="22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7"/>
      <c r="T43" s="24">
        <f t="shared" si="1"/>
        <v>0</v>
      </c>
      <c r="U43" s="24" t="str">
        <f t="shared" si="2"/>
        <v/>
      </c>
      <c r="V43" s="25">
        <f t="shared" si="3"/>
        <v>0</v>
      </c>
      <c r="X43" s="3">
        <f>COUNTIF($C$3:C43,"○")</f>
        <v>1</v>
      </c>
      <c r="Y43" s="6" t="str">
        <f t="shared" si="0"/>
        <v/>
      </c>
    </row>
    <row r="44" spans="2:25" ht="12" hidden="1" outlineLevel="1">
      <c r="B44" s="3">
        <v>41</v>
      </c>
      <c r="C44" s="2" t="s">
        <v>7</v>
      </c>
      <c r="F44" s="20" t="s">
        <v>7</v>
      </c>
      <c r="G44" s="21" t="s">
        <v>7</v>
      </c>
      <c r="H44" s="22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7"/>
      <c r="T44" s="24">
        <f t="shared" si="1"/>
        <v>0</v>
      </c>
      <c r="U44" s="24" t="str">
        <f t="shared" si="2"/>
        <v/>
      </c>
      <c r="V44" s="25">
        <f t="shared" si="3"/>
        <v>0</v>
      </c>
      <c r="X44" s="3">
        <f>COUNTIF($C$3:C44,"○")</f>
        <v>1</v>
      </c>
      <c r="Y44" s="6" t="str">
        <f t="shared" si="0"/>
        <v/>
      </c>
    </row>
    <row r="45" spans="2:25" ht="12" hidden="1" outlineLevel="1">
      <c r="B45" s="3">
        <v>42</v>
      </c>
      <c r="C45" s="2" t="s">
        <v>7</v>
      </c>
      <c r="F45" s="20" t="s">
        <v>7</v>
      </c>
      <c r="G45" s="21" t="s">
        <v>7</v>
      </c>
      <c r="H45" s="22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7"/>
      <c r="T45" s="24">
        <f t="shared" si="1"/>
        <v>0</v>
      </c>
      <c r="U45" s="24" t="str">
        <f t="shared" si="2"/>
        <v/>
      </c>
      <c r="V45" s="25">
        <f t="shared" si="3"/>
        <v>0</v>
      </c>
      <c r="X45" s="3">
        <f>COUNTIF($C$3:C45,"○")</f>
        <v>1</v>
      </c>
      <c r="Y45" s="6" t="str">
        <f t="shared" si="0"/>
        <v/>
      </c>
    </row>
    <row r="46" spans="2:25" ht="12" hidden="1" outlineLevel="1">
      <c r="B46" s="3">
        <v>43</v>
      </c>
      <c r="C46" s="2" t="s">
        <v>7</v>
      </c>
      <c r="F46" s="20" t="s">
        <v>7</v>
      </c>
      <c r="G46" s="21" t="s">
        <v>7</v>
      </c>
      <c r="H46" s="22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7"/>
      <c r="T46" s="24">
        <f t="shared" si="1"/>
        <v>0</v>
      </c>
      <c r="U46" s="24" t="str">
        <f t="shared" si="2"/>
        <v/>
      </c>
      <c r="V46" s="25">
        <f t="shared" si="3"/>
        <v>0</v>
      </c>
      <c r="X46" s="3">
        <f>COUNTIF($C$3:C46,"○")</f>
        <v>1</v>
      </c>
      <c r="Y46" s="6" t="str">
        <f t="shared" si="0"/>
        <v/>
      </c>
    </row>
    <row r="47" spans="2:25" ht="12" hidden="1" outlineLevel="1">
      <c r="B47" s="3">
        <v>44</v>
      </c>
      <c r="C47" s="2" t="s">
        <v>7</v>
      </c>
      <c r="F47" s="20" t="s">
        <v>7</v>
      </c>
      <c r="G47" s="21" t="s">
        <v>7</v>
      </c>
      <c r="H47" s="22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17"/>
      <c r="T47" s="24">
        <f t="shared" si="1"/>
        <v>0</v>
      </c>
      <c r="U47" s="24" t="str">
        <f t="shared" si="2"/>
        <v/>
      </c>
      <c r="V47" s="25">
        <f t="shared" si="3"/>
        <v>0</v>
      </c>
      <c r="X47" s="3">
        <f>COUNTIF($C$3:C47,"○")</f>
        <v>1</v>
      </c>
      <c r="Y47" s="6" t="str">
        <f t="shared" si="0"/>
        <v/>
      </c>
    </row>
    <row r="48" spans="2:25" ht="12" hidden="1" outlineLevel="1">
      <c r="B48" s="3">
        <v>45</v>
      </c>
      <c r="C48" s="2" t="s">
        <v>7</v>
      </c>
      <c r="F48" s="26" t="s">
        <v>7</v>
      </c>
      <c r="G48" s="27" t="s">
        <v>7</v>
      </c>
      <c r="H48" s="28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30"/>
      <c r="T48" s="31">
        <f t="shared" si="1"/>
        <v>0</v>
      </c>
      <c r="U48" s="31" t="str">
        <f t="shared" si="2"/>
        <v/>
      </c>
      <c r="V48" s="32">
        <f t="shared" si="3"/>
        <v>0</v>
      </c>
      <c r="X48" s="3">
        <f>COUNTIF($C$3:C48,"○")</f>
        <v>1</v>
      </c>
      <c r="Y48" s="6" t="str">
        <f t="shared" si="0"/>
        <v/>
      </c>
    </row>
    <row r="49" spans="2:25" ht="12" hidden="1" outlineLevel="1">
      <c r="B49" s="3" t="s">
        <v>40</v>
      </c>
      <c r="C49" s="2" t="str">
        <f t="shared" si="4"/>
        <v/>
      </c>
      <c r="F49" s="33"/>
      <c r="G49" s="34" t="s">
        <v>41</v>
      </c>
      <c r="H49" s="35">
        <f>SUM(H32:H48)</f>
        <v>0</v>
      </c>
      <c r="I49" s="36">
        <f t="shared" ref="I49:S49" si="6">SUM(I32:I48)</f>
        <v>0</v>
      </c>
      <c r="J49" s="36">
        <f t="shared" si="6"/>
        <v>0</v>
      </c>
      <c r="K49" s="36">
        <f t="shared" si="6"/>
        <v>0</v>
      </c>
      <c r="L49" s="36">
        <f t="shared" si="6"/>
        <v>0</v>
      </c>
      <c r="M49" s="36">
        <f t="shared" si="6"/>
        <v>0</v>
      </c>
      <c r="N49" s="36">
        <f t="shared" si="6"/>
        <v>0</v>
      </c>
      <c r="O49" s="36">
        <f t="shared" si="6"/>
        <v>0</v>
      </c>
      <c r="P49" s="36">
        <f t="shared" si="6"/>
        <v>0</v>
      </c>
      <c r="Q49" s="36">
        <f t="shared" si="6"/>
        <v>0</v>
      </c>
      <c r="R49" s="36">
        <f t="shared" si="6"/>
        <v>0</v>
      </c>
      <c r="S49" s="37">
        <f t="shared" si="6"/>
        <v>0</v>
      </c>
      <c r="T49" s="38">
        <f t="shared" si="1"/>
        <v>0</v>
      </c>
      <c r="U49" s="38" t="str">
        <f>IF(ISERROR(AVERAGE(H32:S48))=TRUE,"",AVERAGE(H32:S48))</f>
        <v/>
      </c>
      <c r="V49" s="39">
        <f t="shared" si="3"/>
        <v>0</v>
      </c>
      <c r="X49" s="3">
        <f>COUNTIF($C$3:C49,"○")</f>
        <v>1</v>
      </c>
      <c r="Y49" s="6" t="str">
        <f t="shared" si="0"/>
        <v/>
      </c>
    </row>
    <row r="50" spans="2:25" ht="12" hidden="1" outlineLevel="1">
      <c r="B50" s="3">
        <v>46</v>
      </c>
      <c r="C50" s="2" t="s">
        <v>7</v>
      </c>
      <c r="F50" s="13" t="s">
        <v>7</v>
      </c>
      <c r="G50" s="41" t="s">
        <v>7</v>
      </c>
      <c r="H50" s="42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4"/>
      <c r="T50" s="45">
        <f t="shared" si="1"/>
        <v>0</v>
      </c>
      <c r="U50" s="45" t="str">
        <f t="shared" si="2"/>
        <v/>
      </c>
      <c r="V50" s="46">
        <f t="shared" si="3"/>
        <v>0</v>
      </c>
      <c r="X50" s="3">
        <f>COUNTIF($C$3:C50,"○")</f>
        <v>1</v>
      </c>
      <c r="Y50" s="6" t="str">
        <f t="shared" si="0"/>
        <v/>
      </c>
    </row>
    <row r="51" spans="2:25" ht="12" hidden="1" outlineLevel="1">
      <c r="B51" s="3">
        <v>47</v>
      </c>
      <c r="C51" s="2" t="s">
        <v>7</v>
      </c>
      <c r="F51" s="47" t="s">
        <v>7</v>
      </c>
      <c r="G51" s="21" t="s">
        <v>7</v>
      </c>
      <c r="H51" s="22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17"/>
      <c r="T51" s="24">
        <f t="shared" si="1"/>
        <v>0</v>
      </c>
      <c r="U51" s="24" t="str">
        <f t="shared" si="2"/>
        <v/>
      </c>
      <c r="V51" s="25">
        <f t="shared" si="3"/>
        <v>0</v>
      </c>
      <c r="X51" s="3">
        <f>COUNTIF($C$3:C51,"○")</f>
        <v>1</v>
      </c>
      <c r="Y51" s="6" t="str">
        <f t="shared" si="0"/>
        <v/>
      </c>
    </row>
    <row r="52" spans="2:25" ht="12" hidden="1" outlineLevel="1">
      <c r="B52" s="3">
        <v>48</v>
      </c>
      <c r="C52" s="2" t="s">
        <v>7</v>
      </c>
      <c r="F52" s="47" t="s">
        <v>7</v>
      </c>
      <c r="G52" s="21" t="s">
        <v>7</v>
      </c>
      <c r="H52" s="22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17"/>
      <c r="T52" s="24">
        <f t="shared" si="1"/>
        <v>0</v>
      </c>
      <c r="U52" s="24" t="str">
        <f t="shared" si="2"/>
        <v/>
      </c>
      <c r="V52" s="25">
        <f t="shared" si="3"/>
        <v>0</v>
      </c>
      <c r="X52" s="3">
        <f>COUNTIF($C$3:C52,"○")</f>
        <v>1</v>
      </c>
      <c r="Y52" s="6" t="str">
        <f t="shared" si="0"/>
        <v/>
      </c>
    </row>
    <row r="53" spans="2:25" ht="12" hidden="1" outlineLevel="1">
      <c r="B53" s="3">
        <v>49</v>
      </c>
      <c r="C53" s="2" t="s">
        <v>7</v>
      </c>
      <c r="F53" s="47" t="s">
        <v>7</v>
      </c>
      <c r="G53" s="21" t="s">
        <v>7</v>
      </c>
      <c r="H53" s="22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17"/>
      <c r="T53" s="24">
        <f t="shared" si="1"/>
        <v>0</v>
      </c>
      <c r="U53" s="24" t="str">
        <f t="shared" si="2"/>
        <v/>
      </c>
      <c r="V53" s="25">
        <f t="shared" si="3"/>
        <v>0</v>
      </c>
      <c r="X53" s="3">
        <f>COUNTIF($C$3:C53,"○")</f>
        <v>1</v>
      </c>
      <c r="Y53" s="6" t="str">
        <f t="shared" si="0"/>
        <v/>
      </c>
    </row>
    <row r="54" spans="2:25" ht="12" hidden="1" outlineLevel="1">
      <c r="B54" s="3">
        <v>50</v>
      </c>
      <c r="C54" s="2" t="s">
        <v>7</v>
      </c>
      <c r="F54" s="47" t="s">
        <v>7</v>
      </c>
      <c r="G54" s="21" t="s">
        <v>7</v>
      </c>
      <c r="H54" s="22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17"/>
      <c r="T54" s="24">
        <f t="shared" si="1"/>
        <v>0</v>
      </c>
      <c r="U54" s="24" t="str">
        <f t="shared" si="2"/>
        <v/>
      </c>
      <c r="V54" s="25">
        <f t="shared" si="3"/>
        <v>0</v>
      </c>
      <c r="X54" s="3">
        <f>COUNTIF($C$3:C54,"○")</f>
        <v>1</v>
      </c>
      <c r="Y54" s="6" t="str">
        <f t="shared" si="0"/>
        <v/>
      </c>
    </row>
    <row r="55" spans="2:25" ht="12" hidden="1" outlineLevel="1">
      <c r="B55" s="3">
        <v>51</v>
      </c>
      <c r="C55" s="2" t="s">
        <v>7</v>
      </c>
      <c r="F55" s="47" t="s">
        <v>7</v>
      </c>
      <c r="G55" s="21" t="s">
        <v>7</v>
      </c>
      <c r="H55" s="22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17"/>
      <c r="T55" s="24">
        <f t="shared" si="1"/>
        <v>0</v>
      </c>
      <c r="U55" s="24" t="str">
        <f t="shared" si="2"/>
        <v/>
      </c>
      <c r="V55" s="25">
        <f t="shared" si="3"/>
        <v>0</v>
      </c>
      <c r="X55" s="3">
        <f>COUNTIF($C$3:C55,"○")</f>
        <v>1</v>
      </c>
      <c r="Y55" s="6" t="str">
        <f t="shared" si="0"/>
        <v/>
      </c>
    </row>
    <row r="56" spans="2:25" ht="12" hidden="1" outlineLevel="1">
      <c r="B56" s="3">
        <v>52</v>
      </c>
      <c r="C56" s="2" t="s">
        <v>7</v>
      </c>
      <c r="F56" s="47" t="s">
        <v>7</v>
      </c>
      <c r="G56" s="21" t="s">
        <v>7</v>
      </c>
      <c r="H56" s="22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17"/>
      <c r="T56" s="24">
        <f t="shared" si="1"/>
        <v>0</v>
      </c>
      <c r="U56" s="24" t="str">
        <f t="shared" si="2"/>
        <v/>
      </c>
      <c r="V56" s="25">
        <f t="shared" si="3"/>
        <v>0</v>
      </c>
      <c r="X56" s="3">
        <f>COUNTIF($C$3:C56,"○")</f>
        <v>1</v>
      </c>
      <c r="Y56" s="6" t="str">
        <f t="shared" si="0"/>
        <v/>
      </c>
    </row>
    <row r="57" spans="2:25" ht="12" hidden="1" outlineLevel="1">
      <c r="B57" s="3">
        <v>53</v>
      </c>
      <c r="C57" s="2" t="s">
        <v>7</v>
      </c>
      <c r="F57" s="47" t="s">
        <v>7</v>
      </c>
      <c r="G57" s="21" t="s">
        <v>7</v>
      </c>
      <c r="H57" s="22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17"/>
      <c r="T57" s="24">
        <f t="shared" si="1"/>
        <v>0</v>
      </c>
      <c r="U57" s="24" t="str">
        <f t="shared" si="2"/>
        <v/>
      </c>
      <c r="V57" s="25">
        <f t="shared" si="3"/>
        <v>0</v>
      </c>
      <c r="X57" s="3">
        <f>COUNTIF($C$3:C57,"○")</f>
        <v>1</v>
      </c>
      <c r="Y57" s="6" t="str">
        <f t="shared" si="0"/>
        <v/>
      </c>
    </row>
    <row r="58" spans="2:25" ht="12" hidden="1" outlineLevel="1">
      <c r="B58" s="3">
        <v>54</v>
      </c>
      <c r="C58" s="2" t="s">
        <v>7</v>
      </c>
      <c r="F58" s="47" t="s">
        <v>7</v>
      </c>
      <c r="G58" s="21" t="s">
        <v>7</v>
      </c>
      <c r="H58" s="22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17"/>
      <c r="T58" s="24">
        <f t="shared" si="1"/>
        <v>0</v>
      </c>
      <c r="U58" s="24" t="str">
        <f t="shared" si="2"/>
        <v/>
      </c>
      <c r="V58" s="25">
        <f t="shared" si="3"/>
        <v>0</v>
      </c>
      <c r="X58" s="3">
        <f>COUNTIF($C$3:C58,"○")</f>
        <v>1</v>
      </c>
      <c r="Y58" s="6" t="str">
        <f t="shared" si="0"/>
        <v/>
      </c>
    </row>
    <row r="59" spans="2:25" ht="12" hidden="1" outlineLevel="1">
      <c r="B59" s="3">
        <v>55</v>
      </c>
      <c r="C59" s="2" t="s">
        <v>7</v>
      </c>
      <c r="F59" s="47" t="s">
        <v>7</v>
      </c>
      <c r="G59" s="21" t="s">
        <v>7</v>
      </c>
      <c r="H59" s="22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17"/>
      <c r="T59" s="24">
        <f t="shared" si="1"/>
        <v>0</v>
      </c>
      <c r="U59" s="24" t="str">
        <f t="shared" si="2"/>
        <v/>
      </c>
      <c r="V59" s="25">
        <f t="shared" si="3"/>
        <v>0</v>
      </c>
      <c r="X59" s="3">
        <f>COUNTIF($C$3:C59,"○")</f>
        <v>1</v>
      </c>
      <c r="Y59" s="6" t="str">
        <f t="shared" si="0"/>
        <v/>
      </c>
    </row>
    <row r="60" spans="2:25" ht="12" hidden="1" outlineLevel="1">
      <c r="B60" s="3">
        <v>56</v>
      </c>
      <c r="C60" s="2" t="s">
        <v>7</v>
      </c>
      <c r="F60" s="47" t="s">
        <v>7</v>
      </c>
      <c r="G60" s="21" t="s">
        <v>7</v>
      </c>
      <c r="H60" s="22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17"/>
      <c r="T60" s="24">
        <f t="shared" si="1"/>
        <v>0</v>
      </c>
      <c r="U60" s="24" t="str">
        <f t="shared" si="2"/>
        <v/>
      </c>
      <c r="V60" s="25">
        <f t="shared" si="3"/>
        <v>0</v>
      </c>
      <c r="X60" s="3">
        <f>COUNTIF($C$3:C60,"○")</f>
        <v>1</v>
      </c>
      <c r="Y60" s="6" t="str">
        <f t="shared" si="0"/>
        <v/>
      </c>
    </row>
    <row r="61" spans="2:25" ht="12" hidden="1" outlineLevel="1">
      <c r="B61" s="3">
        <v>57</v>
      </c>
      <c r="C61" s="2" t="s">
        <v>7</v>
      </c>
      <c r="F61" s="47" t="s">
        <v>7</v>
      </c>
      <c r="G61" s="21" t="s">
        <v>7</v>
      </c>
      <c r="H61" s="22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17"/>
      <c r="T61" s="24">
        <f t="shared" si="1"/>
        <v>0</v>
      </c>
      <c r="U61" s="24" t="str">
        <f t="shared" si="2"/>
        <v/>
      </c>
      <c r="V61" s="25">
        <f t="shared" si="3"/>
        <v>0</v>
      </c>
      <c r="X61" s="3">
        <f>COUNTIF($C$3:C61,"○")</f>
        <v>1</v>
      </c>
      <c r="Y61" s="6" t="str">
        <f t="shared" si="0"/>
        <v/>
      </c>
    </row>
    <row r="62" spans="2:25" ht="12" hidden="1" outlineLevel="1">
      <c r="B62" s="3">
        <v>58</v>
      </c>
      <c r="C62" s="2" t="s">
        <v>7</v>
      </c>
      <c r="F62" s="47" t="s">
        <v>7</v>
      </c>
      <c r="G62" s="21" t="s">
        <v>7</v>
      </c>
      <c r="H62" s="22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17"/>
      <c r="T62" s="24">
        <f t="shared" si="1"/>
        <v>0</v>
      </c>
      <c r="U62" s="24" t="str">
        <f t="shared" si="2"/>
        <v/>
      </c>
      <c r="V62" s="25">
        <f t="shared" si="3"/>
        <v>0</v>
      </c>
      <c r="X62" s="3">
        <f>COUNTIF($C$3:C62,"○")</f>
        <v>1</v>
      </c>
      <c r="Y62" s="6" t="str">
        <f t="shared" si="0"/>
        <v/>
      </c>
    </row>
    <row r="63" spans="2:25" ht="12" hidden="1" outlineLevel="1">
      <c r="B63" s="3">
        <v>59</v>
      </c>
      <c r="C63" s="2" t="s">
        <v>7</v>
      </c>
      <c r="F63" s="47" t="s">
        <v>7</v>
      </c>
      <c r="G63" s="21" t="s">
        <v>7</v>
      </c>
      <c r="H63" s="22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17"/>
      <c r="T63" s="24">
        <f t="shared" si="1"/>
        <v>0</v>
      </c>
      <c r="U63" s="24" t="str">
        <f t="shared" si="2"/>
        <v/>
      </c>
      <c r="V63" s="25">
        <f t="shared" si="3"/>
        <v>0</v>
      </c>
      <c r="X63" s="3">
        <f>COUNTIF($C$3:C63,"○")</f>
        <v>1</v>
      </c>
      <c r="Y63" s="6" t="str">
        <f t="shared" si="0"/>
        <v/>
      </c>
    </row>
    <row r="64" spans="2:25" ht="12" hidden="1" outlineLevel="1">
      <c r="B64" s="3">
        <v>60</v>
      </c>
      <c r="C64" s="2" t="s">
        <v>7</v>
      </c>
      <c r="F64" s="47" t="s">
        <v>7</v>
      </c>
      <c r="G64" s="21" t="s">
        <v>7</v>
      </c>
      <c r="H64" s="22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17"/>
      <c r="T64" s="24">
        <f t="shared" si="1"/>
        <v>0</v>
      </c>
      <c r="U64" s="24" t="str">
        <f t="shared" si="2"/>
        <v/>
      </c>
      <c r="V64" s="25">
        <f t="shared" si="3"/>
        <v>0</v>
      </c>
      <c r="X64" s="3">
        <f>COUNTIF($C$3:C64,"○")</f>
        <v>1</v>
      </c>
      <c r="Y64" s="6" t="str">
        <f t="shared" si="0"/>
        <v/>
      </c>
    </row>
    <row r="65" spans="2:25" ht="12" hidden="1" outlineLevel="1">
      <c r="B65" s="3">
        <v>61</v>
      </c>
      <c r="C65" s="2" t="s">
        <v>7</v>
      </c>
      <c r="F65" s="47" t="s">
        <v>7</v>
      </c>
      <c r="G65" s="21" t="s">
        <v>7</v>
      </c>
      <c r="H65" s="22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17"/>
      <c r="T65" s="24">
        <f t="shared" si="1"/>
        <v>0</v>
      </c>
      <c r="U65" s="24" t="str">
        <f t="shared" si="2"/>
        <v/>
      </c>
      <c r="V65" s="25">
        <f t="shared" si="3"/>
        <v>0</v>
      </c>
      <c r="X65" s="3">
        <f>COUNTIF($C$3:C65,"○")</f>
        <v>1</v>
      </c>
      <c r="Y65" s="6" t="str">
        <f t="shared" si="0"/>
        <v/>
      </c>
    </row>
    <row r="66" spans="2:25" ht="12" hidden="1" outlineLevel="1">
      <c r="B66" s="3">
        <v>62</v>
      </c>
      <c r="C66" s="2" t="s">
        <v>7</v>
      </c>
      <c r="F66" s="47" t="s">
        <v>7</v>
      </c>
      <c r="G66" s="21" t="s">
        <v>7</v>
      </c>
      <c r="H66" s="22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17"/>
      <c r="T66" s="24">
        <f t="shared" si="1"/>
        <v>0</v>
      </c>
      <c r="U66" s="24" t="str">
        <f t="shared" si="2"/>
        <v/>
      </c>
      <c r="V66" s="25">
        <f t="shared" si="3"/>
        <v>0</v>
      </c>
      <c r="X66" s="3">
        <f>COUNTIF($C$3:C66,"○")</f>
        <v>1</v>
      </c>
      <c r="Y66" s="6" t="str">
        <f t="shared" si="0"/>
        <v/>
      </c>
    </row>
    <row r="67" spans="2:25" ht="12" hidden="1" outlineLevel="1">
      <c r="B67" s="3">
        <v>63</v>
      </c>
      <c r="C67" s="2" t="s">
        <v>7</v>
      </c>
      <c r="F67" s="47" t="s">
        <v>7</v>
      </c>
      <c r="G67" s="21" t="s">
        <v>7</v>
      </c>
      <c r="H67" s="22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17"/>
      <c r="T67" s="24">
        <f t="shared" si="1"/>
        <v>0</v>
      </c>
      <c r="U67" s="24" t="str">
        <f t="shared" si="2"/>
        <v/>
      </c>
      <c r="V67" s="25">
        <f t="shared" si="3"/>
        <v>0</v>
      </c>
      <c r="X67" s="3">
        <f>COUNTIF($C$3:C67,"○")</f>
        <v>1</v>
      </c>
      <c r="Y67" s="6" t="str">
        <f t="shared" ref="Y67:Y130" si="7">IF(OR(U67="単位千円",G68="前年比",G68="月別シェア"),1,IF(OR(G67="",G67=0,G67="小計"),"",1))</f>
        <v/>
      </c>
    </row>
    <row r="68" spans="2:25" ht="12" hidden="1" outlineLevel="1">
      <c r="B68" s="3">
        <v>64</v>
      </c>
      <c r="C68" s="2" t="s">
        <v>7</v>
      </c>
      <c r="F68" s="47" t="s">
        <v>7</v>
      </c>
      <c r="G68" s="21" t="s">
        <v>7</v>
      </c>
      <c r="H68" s="22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17"/>
      <c r="T68" s="24">
        <f t="shared" ref="T68:T90" si="8">SUM(H68:S68)</f>
        <v>0</v>
      </c>
      <c r="U68" s="24" t="str">
        <f t="shared" ref="U68:U86" si="9">IF(ISERROR(AVERAGE(H68:S68))=TRUE,"",AVERAGE(H68:S68))</f>
        <v/>
      </c>
      <c r="V68" s="25">
        <f t="shared" ref="V68:V88" si="10">IF(ISERROR(T68/$T$88)=TRUE,"",T68/$T$88)</f>
        <v>0</v>
      </c>
      <c r="X68" s="3">
        <f>COUNTIF($C$3:C68,"○")</f>
        <v>1</v>
      </c>
      <c r="Y68" s="6" t="str">
        <f t="shared" si="7"/>
        <v/>
      </c>
    </row>
    <row r="69" spans="2:25" ht="12" hidden="1" outlineLevel="1">
      <c r="B69" s="3">
        <v>65</v>
      </c>
      <c r="C69" s="2" t="s">
        <v>7</v>
      </c>
      <c r="F69" s="47" t="s">
        <v>7</v>
      </c>
      <c r="G69" s="21" t="s">
        <v>7</v>
      </c>
      <c r="H69" s="22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17"/>
      <c r="T69" s="24">
        <f t="shared" si="8"/>
        <v>0</v>
      </c>
      <c r="U69" s="24" t="str">
        <f t="shared" si="9"/>
        <v/>
      </c>
      <c r="V69" s="25">
        <f t="shared" si="10"/>
        <v>0</v>
      </c>
      <c r="X69" s="3">
        <f>COUNTIF($C$3:C69,"○")</f>
        <v>1</v>
      </c>
      <c r="Y69" s="6" t="str">
        <f t="shared" si="7"/>
        <v/>
      </c>
    </row>
    <row r="70" spans="2:25" ht="12" hidden="1" outlineLevel="1">
      <c r="B70" s="3">
        <v>66</v>
      </c>
      <c r="C70" s="2" t="s">
        <v>7</v>
      </c>
      <c r="F70" s="47" t="s">
        <v>7</v>
      </c>
      <c r="G70" s="21" t="s">
        <v>7</v>
      </c>
      <c r="H70" s="22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17"/>
      <c r="T70" s="24">
        <f t="shared" si="8"/>
        <v>0</v>
      </c>
      <c r="U70" s="24" t="str">
        <f t="shared" si="9"/>
        <v/>
      </c>
      <c r="V70" s="25">
        <f t="shared" si="10"/>
        <v>0</v>
      </c>
      <c r="X70" s="3">
        <f>COUNTIF($C$3:C70,"○")</f>
        <v>1</v>
      </c>
      <c r="Y70" s="6" t="str">
        <f t="shared" si="7"/>
        <v/>
      </c>
    </row>
    <row r="71" spans="2:25" ht="12" hidden="1" outlineLevel="1">
      <c r="B71" s="3">
        <v>67</v>
      </c>
      <c r="C71" s="2" t="s">
        <v>7</v>
      </c>
      <c r="F71" s="47" t="s">
        <v>7</v>
      </c>
      <c r="G71" s="21" t="s">
        <v>7</v>
      </c>
      <c r="H71" s="22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17"/>
      <c r="T71" s="24">
        <f t="shared" si="8"/>
        <v>0</v>
      </c>
      <c r="U71" s="24" t="str">
        <f t="shared" si="9"/>
        <v/>
      </c>
      <c r="V71" s="25">
        <f t="shared" si="10"/>
        <v>0</v>
      </c>
      <c r="X71" s="3">
        <f>COUNTIF($C$3:C71,"○")</f>
        <v>1</v>
      </c>
      <c r="Y71" s="6" t="str">
        <f t="shared" si="7"/>
        <v/>
      </c>
    </row>
    <row r="72" spans="2:25" ht="12" hidden="1" outlineLevel="1">
      <c r="B72" s="3">
        <v>68</v>
      </c>
      <c r="C72" s="2" t="s">
        <v>7</v>
      </c>
      <c r="F72" s="47" t="s">
        <v>7</v>
      </c>
      <c r="G72" s="21" t="s">
        <v>7</v>
      </c>
      <c r="H72" s="22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17"/>
      <c r="T72" s="24">
        <f t="shared" si="8"/>
        <v>0</v>
      </c>
      <c r="U72" s="24" t="str">
        <f t="shared" si="9"/>
        <v/>
      </c>
      <c r="V72" s="25">
        <f t="shared" si="10"/>
        <v>0</v>
      </c>
      <c r="X72" s="3">
        <f>COUNTIF($C$3:C72,"○")</f>
        <v>1</v>
      </c>
      <c r="Y72" s="6" t="str">
        <f t="shared" si="7"/>
        <v/>
      </c>
    </row>
    <row r="73" spans="2:25" ht="12" hidden="1" outlineLevel="1">
      <c r="B73" s="3">
        <v>69</v>
      </c>
      <c r="C73" s="2" t="s">
        <v>7</v>
      </c>
      <c r="F73" s="47" t="s">
        <v>7</v>
      </c>
      <c r="G73" s="21" t="s">
        <v>7</v>
      </c>
      <c r="H73" s="22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17"/>
      <c r="T73" s="24">
        <f t="shared" si="8"/>
        <v>0</v>
      </c>
      <c r="U73" s="24" t="str">
        <f t="shared" si="9"/>
        <v/>
      </c>
      <c r="V73" s="25">
        <f t="shared" si="10"/>
        <v>0</v>
      </c>
      <c r="X73" s="3">
        <f>COUNTIF($C$3:C73,"○")</f>
        <v>1</v>
      </c>
      <c r="Y73" s="6" t="str">
        <f t="shared" si="7"/>
        <v/>
      </c>
    </row>
    <row r="74" spans="2:25" ht="12" hidden="1" outlineLevel="1">
      <c r="B74" s="3">
        <v>70</v>
      </c>
      <c r="C74" s="2" t="s">
        <v>7</v>
      </c>
      <c r="F74" s="47" t="s">
        <v>7</v>
      </c>
      <c r="G74" s="21" t="s">
        <v>7</v>
      </c>
      <c r="H74" s="22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17"/>
      <c r="T74" s="24">
        <f t="shared" si="8"/>
        <v>0</v>
      </c>
      <c r="U74" s="24" t="str">
        <f t="shared" si="9"/>
        <v/>
      </c>
      <c r="V74" s="25">
        <f t="shared" si="10"/>
        <v>0</v>
      </c>
      <c r="X74" s="3">
        <f>COUNTIF($C$3:C74,"○")</f>
        <v>1</v>
      </c>
      <c r="Y74" s="6" t="str">
        <f t="shared" si="7"/>
        <v/>
      </c>
    </row>
    <row r="75" spans="2:25" ht="12" hidden="1" outlineLevel="1">
      <c r="B75" s="3">
        <v>71</v>
      </c>
      <c r="C75" s="2" t="s">
        <v>7</v>
      </c>
      <c r="F75" s="47" t="s">
        <v>7</v>
      </c>
      <c r="G75" s="21" t="s">
        <v>7</v>
      </c>
      <c r="H75" s="22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17"/>
      <c r="T75" s="24">
        <f t="shared" si="8"/>
        <v>0</v>
      </c>
      <c r="U75" s="24" t="str">
        <f t="shared" si="9"/>
        <v/>
      </c>
      <c r="V75" s="25">
        <f t="shared" si="10"/>
        <v>0</v>
      </c>
      <c r="X75" s="3">
        <f>COUNTIF($C$3:C75,"○")</f>
        <v>1</v>
      </c>
      <c r="Y75" s="6" t="str">
        <f t="shared" si="7"/>
        <v/>
      </c>
    </row>
    <row r="76" spans="2:25" ht="12" hidden="1" outlineLevel="1">
      <c r="B76" s="3">
        <v>72</v>
      </c>
      <c r="C76" s="2" t="s">
        <v>7</v>
      </c>
      <c r="F76" s="47" t="s">
        <v>7</v>
      </c>
      <c r="G76" s="21" t="s">
        <v>7</v>
      </c>
      <c r="H76" s="22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17"/>
      <c r="T76" s="24">
        <f t="shared" si="8"/>
        <v>0</v>
      </c>
      <c r="U76" s="24" t="str">
        <f t="shared" si="9"/>
        <v/>
      </c>
      <c r="V76" s="25">
        <f t="shared" si="10"/>
        <v>0</v>
      </c>
      <c r="X76" s="3">
        <f>COUNTIF($C$3:C76,"○")</f>
        <v>1</v>
      </c>
      <c r="Y76" s="6" t="str">
        <f t="shared" si="7"/>
        <v/>
      </c>
    </row>
    <row r="77" spans="2:25" ht="12" hidden="1" outlineLevel="1">
      <c r="B77" s="3">
        <v>73</v>
      </c>
      <c r="C77" s="2" t="s">
        <v>7</v>
      </c>
      <c r="F77" s="47" t="s">
        <v>7</v>
      </c>
      <c r="G77" s="21" t="s">
        <v>7</v>
      </c>
      <c r="H77" s="22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17"/>
      <c r="T77" s="24">
        <f t="shared" si="8"/>
        <v>0</v>
      </c>
      <c r="U77" s="24" t="str">
        <f t="shared" si="9"/>
        <v/>
      </c>
      <c r="V77" s="25">
        <f t="shared" si="10"/>
        <v>0</v>
      </c>
      <c r="X77" s="3">
        <f>COUNTIF($C$3:C77,"○")</f>
        <v>1</v>
      </c>
      <c r="Y77" s="6" t="str">
        <f t="shared" si="7"/>
        <v/>
      </c>
    </row>
    <row r="78" spans="2:25" ht="12" hidden="1" outlineLevel="1">
      <c r="B78" s="3">
        <v>74</v>
      </c>
      <c r="C78" s="2" t="s">
        <v>7</v>
      </c>
      <c r="F78" s="47" t="s">
        <v>7</v>
      </c>
      <c r="G78" s="21" t="s">
        <v>7</v>
      </c>
      <c r="H78" s="22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17"/>
      <c r="T78" s="24">
        <f t="shared" si="8"/>
        <v>0</v>
      </c>
      <c r="U78" s="24" t="str">
        <f t="shared" si="9"/>
        <v/>
      </c>
      <c r="V78" s="25">
        <f t="shared" si="10"/>
        <v>0</v>
      </c>
      <c r="X78" s="3">
        <f>COUNTIF($C$3:C78,"○")</f>
        <v>1</v>
      </c>
      <c r="Y78" s="6" t="str">
        <f t="shared" si="7"/>
        <v/>
      </c>
    </row>
    <row r="79" spans="2:25" ht="12" hidden="1" outlineLevel="1">
      <c r="B79" s="3">
        <v>75</v>
      </c>
      <c r="C79" s="2" t="s">
        <v>7</v>
      </c>
      <c r="F79" s="47" t="s">
        <v>7</v>
      </c>
      <c r="G79" s="21" t="s">
        <v>7</v>
      </c>
      <c r="H79" s="22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17"/>
      <c r="T79" s="24">
        <f t="shared" si="8"/>
        <v>0</v>
      </c>
      <c r="U79" s="24" t="str">
        <f t="shared" si="9"/>
        <v/>
      </c>
      <c r="V79" s="25">
        <f t="shared" si="10"/>
        <v>0</v>
      </c>
      <c r="X79" s="3">
        <f>COUNTIF($C$3:C79,"○")</f>
        <v>1</v>
      </c>
      <c r="Y79" s="6" t="str">
        <f t="shared" si="7"/>
        <v/>
      </c>
    </row>
    <row r="80" spans="2:25" ht="12" hidden="1" outlineLevel="1">
      <c r="B80" s="3">
        <v>76</v>
      </c>
      <c r="C80" s="2" t="s">
        <v>7</v>
      </c>
      <c r="F80" s="47" t="s">
        <v>7</v>
      </c>
      <c r="G80" s="21" t="s">
        <v>7</v>
      </c>
      <c r="H80" s="22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17"/>
      <c r="T80" s="24">
        <f t="shared" si="8"/>
        <v>0</v>
      </c>
      <c r="U80" s="24" t="str">
        <f t="shared" si="9"/>
        <v/>
      </c>
      <c r="V80" s="25">
        <f t="shared" si="10"/>
        <v>0</v>
      </c>
      <c r="X80" s="3">
        <f>COUNTIF($C$3:C80,"○")</f>
        <v>1</v>
      </c>
      <c r="Y80" s="6" t="str">
        <f t="shared" si="7"/>
        <v/>
      </c>
    </row>
    <row r="81" spans="2:25" ht="12" hidden="1" outlineLevel="1">
      <c r="B81" s="3">
        <v>77</v>
      </c>
      <c r="C81" s="2" t="s">
        <v>7</v>
      </c>
      <c r="F81" s="47" t="s">
        <v>7</v>
      </c>
      <c r="G81" s="21" t="s">
        <v>7</v>
      </c>
      <c r="H81" s="22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17"/>
      <c r="T81" s="24">
        <f t="shared" si="8"/>
        <v>0</v>
      </c>
      <c r="U81" s="24" t="str">
        <f t="shared" si="9"/>
        <v/>
      </c>
      <c r="V81" s="25">
        <f t="shared" si="10"/>
        <v>0</v>
      </c>
      <c r="X81" s="3">
        <f>COUNTIF($C$3:C81,"○")</f>
        <v>1</v>
      </c>
      <c r="Y81" s="6" t="str">
        <f t="shared" si="7"/>
        <v/>
      </c>
    </row>
    <row r="82" spans="2:25" ht="12" hidden="1" outlineLevel="1">
      <c r="B82" s="3">
        <v>78</v>
      </c>
      <c r="C82" s="2" t="s">
        <v>7</v>
      </c>
      <c r="F82" s="47" t="s">
        <v>7</v>
      </c>
      <c r="G82" s="21" t="s">
        <v>7</v>
      </c>
      <c r="H82" s="22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17"/>
      <c r="T82" s="24">
        <f t="shared" si="8"/>
        <v>0</v>
      </c>
      <c r="U82" s="24" t="str">
        <f t="shared" si="9"/>
        <v/>
      </c>
      <c r="V82" s="25">
        <f t="shared" si="10"/>
        <v>0</v>
      </c>
      <c r="X82" s="3">
        <f>COUNTIF($C$3:C82,"○")</f>
        <v>1</v>
      </c>
      <c r="Y82" s="6" t="str">
        <f t="shared" si="7"/>
        <v/>
      </c>
    </row>
    <row r="83" spans="2:25" ht="12" hidden="1" outlineLevel="1">
      <c r="B83" s="3">
        <v>79</v>
      </c>
      <c r="C83" s="2" t="s">
        <v>7</v>
      </c>
      <c r="F83" s="47" t="s">
        <v>7</v>
      </c>
      <c r="G83" s="21" t="s">
        <v>7</v>
      </c>
      <c r="H83" s="22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17"/>
      <c r="T83" s="24">
        <f t="shared" si="8"/>
        <v>0</v>
      </c>
      <c r="U83" s="24" t="str">
        <f t="shared" si="9"/>
        <v/>
      </c>
      <c r="V83" s="25">
        <f t="shared" si="10"/>
        <v>0</v>
      </c>
      <c r="X83" s="3">
        <f>COUNTIF($C$3:C83,"○")</f>
        <v>1</v>
      </c>
      <c r="Y83" s="6" t="str">
        <f t="shared" si="7"/>
        <v/>
      </c>
    </row>
    <row r="84" spans="2:25" ht="12" hidden="1" outlineLevel="1">
      <c r="B84" s="3">
        <v>80</v>
      </c>
      <c r="C84" s="2" t="s">
        <v>7</v>
      </c>
      <c r="F84" s="47" t="s">
        <v>7</v>
      </c>
      <c r="G84" s="21" t="s">
        <v>7</v>
      </c>
      <c r="H84" s="22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17"/>
      <c r="T84" s="24">
        <f t="shared" si="8"/>
        <v>0</v>
      </c>
      <c r="U84" s="24" t="str">
        <f t="shared" si="9"/>
        <v/>
      </c>
      <c r="V84" s="25">
        <f t="shared" si="10"/>
        <v>0</v>
      </c>
      <c r="X84" s="3">
        <f>COUNTIF($C$3:C84,"○")</f>
        <v>1</v>
      </c>
      <c r="Y84" s="6" t="str">
        <f t="shared" si="7"/>
        <v/>
      </c>
    </row>
    <row r="85" spans="2:25" ht="12" hidden="1" outlineLevel="1">
      <c r="B85" s="3">
        <v>81</v>
      </c>
      <c r="C85" s="2" t="s">
        <v>7</v>
      </c>
      <c r="F85" s="47" t="s">
        <v>7</v>
      </c>
      <c r="G85" s="21" t="s">
        <v>7</v>
      </c>
      <c r="H85" s="22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17"/>
      <c r="T85" s="24">
        <f t="shared" si="8"/>
        <v>0</v>
      </c>
      <c r="U85" s="24" t="str">
        <f t="shared" si="9"/>
        <v/>
      </c>
      <c r="V85" s="25">
        <f t="shared" si="10"/>
        <v>0</v>
      </c>
      <c r="X85" s="3">
        <f>COUNTIF($C$3:C85,"○")</f>
        <v>1</v>
      </c>
      <c r="Y85" s="6" t="str">
        <f t="shared" si="7"/>
        <v/>
      </c>
    </row>
    <row r="86" spans="2:25" ht="12" hidden="1" outlineLevel="1">
      <c r="B86" s="3">
        <v>82</v>
      </c>
      <c r="C86" s="2" t="s">
        <v>7</v>
      </c>
      <c r="F86" s="48" t="s">
        <v>7</v>
      </c>
      <c r="G86" s="27" t="s">
        <v>7</v>
      </c>
      <c r="H86" s="28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30"/>
      <c r="T86" s="31">
        <f t="shared" si="8"/>
        <v>0</v>
      </c>
      <c r="U86" s="31" t="str">
        <f t="shared" si="9"/>
        <v/>
      </c>
      <c r="V86" s="32">
        <f t="shared" si="10"/>
        <v>0</v>
      </c>
      <c r="X86" s="3">
        <f>COUNTIF($C$3:C86,"○")</f>
        <v>1</v>
      </c>
      <c r="Y86" s="6" t="str">
        <f t="shared" si="7"/>
        <v/>
      </c>
    </row>
    <row r="87" spans="2:25" ht="12" hidden="1" outlineLevel="1">
      <c r="B87" s="3" t="s">
        <v>40</v>
      </c>
      <c r="F87" s="33"/>
      <c r="G87" s="34" t="s">
        <v>41</v>
      </c>
      <c r="H87" s="35">
        <f>SUM(H50:H86)</f>
        <v>0</v>
      </c>
      <c r="I87" s="36">
        <f t="shared" ref="I87:S87" si="11">SUM(I50:I86)</f>
        <v>0</v>
      </c>
      <c r="J87" s="36">
        <f t="shared" si="11"/>
        <v>0</v>
      </c>
      <c r="K87" s="36">
        <f t="shared" si="11"/>
        <v>0</v>
      </c>
      <c r="L87" s="36">
        <f t="shared" si="11"/>
        <v>0</v>
      </c>
      <c r="M87" s="36">
        <f t="shared" si="11"/>
        <v>0</v>
      </c>
      <c r="N87" s="36">
        <f t="shared" si="11"/>
        <v>0</v>
      </c>
      <c r="O87" s="36">
        <f t="shared" si="11"/>
        <v>0</v>
      </c>
      <c r="P87" s="36">
        <f t="shared" si="11"/>
        <v>0</v>
      </c>
      <c r="Q87" s="36">
        <f t="shared" si="11"/>
        <v>0</v>
      </c>
      <c r="R87" s="36">
        <f t="shared" si="11"/>
        <v>0</v>
      </c>
      <c r="S87" s="37">
        <f t="shared" si="11"/>
        <v>0</v>
      </c>
      <c r="T87" s="38">
        <f t="shared" si="8"/>
        <v>0</v>
      </c>
      <c r="U87" s="38" t="str">
        <f>IF(ISERROR(AVERAGE(H50:S86))=TRUE,"",AVERAGE(H50:S86))</f>
        <v/>
      </c>
      <c r="V87" s="39">
        <f t="shared" si="10"/>
        <v>0</v>
      </c>
      <c r="Y87" s="6" t="str">
        <f t="shared" si="7"/>
        <v/>
      </c>
    </row>
    <row r="88" spans="2:25" ht="12" collapsed="1">
      <c r="B88" s="3" t="s">
        <v>42</v>
      </c>
      <c r="F88" s="33"/>
      <c r="G88" s="34" t="s">
        <v>42</v>
      </c>
      <c r="H88" s="35">
        <f>SUM(H87,H49,H31)</f>
        <v>85013</v>
      </c>
      <c r="I88" s="36">
        <f t="shared" ref="I88:S88" si="12">SUM(I87,I49,I31)</f>
        <v>84100</v>
      </c>
      <c r="J88" s="36">
        <f t="shared" si="12"/>
        <v>90042</v>
      </c>
      <c r="K88" s="36">
        <f t="shared" si="12"/>
        <v>82879</v>
      </c>
      <c r="L88" s="36">
        <f t="shared" si="12"/>
        <v>96769</v>
      </c>
      <c r="M88" s="36">
        <f t="shared" si="12"/>
        <v>100720</v>
      </c>
      <c r="N88" s="36">
        <f t="shared" si="12"/>
        <v>84684</v>
      </c>
      <c r="O88" s="36">
        <f t="shared" si="12"/>
        <v>89223</v>
      </c>
      <c r="P88" s="36">
        <f t="shared" si="12"/>
        <v>89020</v>
      </c>
      <c r="Q88" s="36">
        <f t="shared" si="12"/>
        <v>103777</v>
      </c>
      <c r="R88" s="36">
        <f t="shared" si="12"/>
        <v>104519</v>
      </c>
      <c r="S88" s="37">
        <f t="shared" si="12"/>
        <v>83628</v>
      </c>
      <c r="T88" s="38">
        <f t="shared" si="8"/>
        <v>1094374</v>
      </c>
      <c r="U88" s="38">
        <f>IF(ISERROR(AVERAGE(H50:S86,H32:S48,H3:S30))=TRUE,"",AVERAGE(H50:S86,H32:S48,H3:S30))</f>
        <v>5699.864583333333</v>
      </c>
      <c r="V88" s="39">
        <f t="shared" si="10"/>
        <v>1</v>
      </c>
      <c r="Y88" s="6">
        <f t="shared" si="7"/>
        <v>1</v>
      </c>
    </row>
    <row r="89" spans="2:25" ht="12" hidden="1" outlineLevel="1">
      <c r="B89" s="3" t="s">
        <v>42</v>
      </c>
      <c r="F89" s="33"/>
      <c r="G89" s="34"/>
      <c r="H89" s="35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7"/>
      <c r="T89" s="38">
        <f t="shared" si="8"/>
        <v>0</v>
      </c>
      <c r="U89" s="38"/>
      <c r="V89" s="39"/>
      <c r="Y89" s="6" t="str">
        <f t="shared" si="7"/>
        <v/>
      </c>
    </row>
    <row r="90" spans="2:25" ht="12" hidden="1" outlineLevel="1">
      <c r="B90" s="3" t="s">
        <v>42</v>
      </c>
      <c r="F90" s="33"/>
      <c r="G90" s="34"/>
      <c r="H90" s="35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7"/>
      <c r="T90" s="38">
        <f t="shared" si="8"/>
        <v>0</v>
      </c>
      <c r="U90" s="38"/>
      <c r="V90" s="39"/>
      <c r="Y90" s="6" t="str">
        <f t="shared" ca="1" si="7"/>
        <v/>
      </c>
    </row>
    <row r="91" spans="2:25" ht="12" collapsed="1">
      <c r="B91" s="3" t="s">
        <v>43</v>
      </c>
      <c r="E91" s="49">
        <f>VLOOKUP(F91,$X$103:$Z$186,3,0)</f>
        <v>0</v>
      </c>
      <c r="F91" s="50">
        <v>1</v>
      </c>
      <c r="G91" s="51" t="str">
        <f ca="1">OFFSET(G$2,MATCH($F91,$X$3:$X$86,0),,,)&amp;"ｼｪｱ"</f>
        <v>ローストビーフ星ｼｪｱ</v>
      </c>
      <c r="H91" s="52">
        <f t="shared" ref="H91:S91" ca="1" si="13">IF(TYPE(OFFSET(H$2,MATCH($F91,$X$3:$X$86,0),,,))=2,OFFSET(H$2,MATCH($F91,$X$3:$X$86,0),,,),IF(H$88=0,0,OFFSET(H$2,MATCH($F91,$X$3:$X$86,0),,,)/H$88))</f>
        <v>3.4359450907508263E-2</v>
      </c>
      <c r="I91" s="53">
        <f t="shared" ca="1" si="13"/>
        <v>3.4482758620689655E-2</v>
      </c>
      <c r="J91" s="53">
        <f t="shared" ca="1" si="13"/>
        <v>3.6316385686679546E-2</v>
      </c>
      <c r="K91" s="53">
        <f t="shared" ca="1" si="13"/>
        <v>3.4990769676275055E-2</v>
      </c>
      <c r="L91" s="53">
        <f t="shared" ca="1" si="13"/>
        <v>3.5972263844826338E-2</v>
      </c>
      <c r="M91" s="54">
        <f t="shared" ca="1" si="13"/>
        <v>3.6427720413026214E-2</v>
      </c>
      <c r="N91" s="54">
        <f t="shared" ca="1" si="13"/>
        <v>3.1706107411081194E-2</v>
      </c>
      <c r="O91" s="54">
        <f t="shared" ca="1" si="13"/>
        <v>3.2726987435975026E-2</v>
      </c>
      <c r="P91" s="54">
        <f t="shared" ca="1" si="13"/>
        <v>2.9386654684340596E-2</v>
      </c>
      <c r="Q91" s="54">
        <f t="shared" ca="1" si="13"/>
        <v>2.6547308170403846E-2</v>
      </c>
      <c r="R91" s="54">
        <f t="shared" ca="1" si="13"/>
        <v>2.6014408863460233E-2</v>
      </c>
      <c r="S91" s="55">
        <f t="shared" ca="1" si="13"/>
        <v>2.6558090591667863E-2</v>
      </c>
      <c r="Y91" s="6">
        <f t="shared" ca="1" si="7"/>
        <v>1</v>
      </c>
    </row>
    <row r="92" spans="2:25" ht="12" hidden="1" outlineLevel="1">
      <c r="B92" s="3" t="s">
        <v>43</v>
      </c>
      <c r="E92" s="49"/>
      <c r="F92" s="50">
        <v>2</v>
      </c>
      <c r="G92" s="56"/>
      <c r="H92" s="57"/>
      <c r="I92" s="58"/>
      <c r="J92" s="58"/>
      <c r="K92" s="58"/>
      <c r="L92" s="58"/>
      <c r="M92" s="59"/>
      <c r="N92" s="59"/>
      <c r="O92" s="59"/>
      <c r="P92" s="59"/>
      <c r="Q92" s="59"/>
      <c r="R92" s="59"/>
      <c r="S92" s="60"/>
      <c r="Y92" s="6" t="str">
        <f t="shared" si="7"/>
        <v/>
      </c>
    </row>
    <row r="93" spans="2:25" ht="12" hidden="1" outlineLevel="1">
      <c r="B93" s="3" t="s">
        <v>43</v>
      </c>
      <c r="E93" s="49"/>
      <c r="F93" s="50">
        <v>3</v>
      </c>
      <c r="G93" s="61"/>
      <c r="H93" s="62"/>
      <c r="I93" s="63"/>
      <c r="J93" s="63"/>
      <c r="K93" s="63"/>
      <c r="L93" s="63"/>
      <c r="M93" s="64"/>
      <c r="N93" s="64"/>
      <c r="O93" s="64"/>
      <c r="P93" s="64"/>
      <c r="Q93" s="64"/>
      <c r="R93" s="64"/>
      <c r="S93" s="65"/>
      <c r="Y93" s="6" t="str">
        <f t="shared" si="7"/>
        <v/>
      </c>
    </row>
    <row r="94" spans="2:25" ht="12" hidden="1" outlineLevel="1">
      <c r="B94" s="3" t="s">
        <v>43</v>
      </c>
      <c r="E94" s="49"/>
      <c r="F94" s="50">
        <v>4</v>
      </c>
      <c r="G94" s="61"/>
      <c r="H94" s="62"/>
      <c r="I94" s="63"/>
      <c r="J94" s="63"/>
      <c r="K94" s="63"/>
      <c r="L94" s="63"/>
      <c r="M94" s="64"/>
      <c r="N94" s="64"/>
      <c r="O94" s="64"/>
      <c r="P94" s="64"/>
      <c r="Q94" s="64"/>
      <c r="R94" s="64"/>
      <c r="S94" s="65"/>
      <c r="Y94" s="6" t="str">
        <f t="shared" si="7"/>
        <v/>
      </c>
    </row>
    <row r="95" spans="2:25" ht="12" hidden="1" outlineLevel="1">
      <c r="B95" s="3" t="s">
        <v>43</v>
      </c>
      <c r="E95" s="49"/>
      <c r="F95" s="50">
        <v>5</v>
      </c>
      <c r="G95" s="61"/>
      <c r="H95" s="62"/>
      <c r="I95" s="63"/>
      <c r="J95" s="63"/>
      <c r="K95" s="63"/>
      <c r="L95" s="63"/>
      <c r="M95" s="64"/>
      <c r="N95" s="64"/>
      <c r="O95" s="64"/>
      <c r="P95" s="64"/>
      <c r="Q95" s="64"/>
      <c r="R95" s="64"/>
      <c r="S95" s="65"/>
      <c r="Y95" s="6" t="str">
        <f t="shared" si="7"/>
        <v/>
      </c>
    </row>
    <row r="96" spans="2:25" ht="12" hidden="1" outlineLevel="1">
      <c r="B96" s="3" t="s">
        <v>43</v>
      </c>
      <c r="E96" s="49"/>
      <c r="F96" s="50">
        <v>6</v>
      </c>
      <c r="G96" s="61"/>
      <c r="H96" s="62"/>
      <c r="I96" s="63"/>
      <c r="J96" s="63"/>
      <c r="K96" s="63"/>
      <c r="L96" s="63"/>
      <c r="M96" s="64"/>
      <c r="N96" s="64"/>
      <c r="O96" s="64"/>
      <c r="P96" s="64"/>
      <c r="Q96" s="64"/>
      <c r="R96" s="64"/>
      <c r="S96" s="65"/>
      <c r="Y96" s="6" t="str">
        <f t="shared" si="7"/>
        <v/>
      </c>
    </row>
    <row r="97" spans="1:30" ht="12" hidden="1" outlineLevel="1">
      <c r="B97" s="3" t="s">
        <v>43</v>
      </c>
      <c r="E97" s="49"/>
      <c r="F97" s="50">
        <v>7</v>
      </c>
      <c r="G97" s="61"/>
      <c r="H97" s="62"/>
      <c r="I97" s="63"/>
      <c r="J97" s="63"/>
      <c r="K97" s="63"/>
      <c r="L97" s="63"/>
      <c r="M97" s="64"/>
      <c r="N97" s="64"/>
      <c r="O97" s="64"/>
      <c r="P97" s="64"/>
      <c r="Q97" s="64"/>
      <c r="R97" s="64"/>
      <c r="S97" s="65"/>
      <c r="Y97" s="6" t="str">
        <f t="shared" si="7"/>
        <v/>
      </c>
    </row>
    <row r="98" spans="1:30" ht="12" hidden="1" outlineLevel="1">
      <c r="B98" s="3" t="s">
        <v>43</v>
      </c>
      <c r="E98" s="49"/>
      <c r="F98" s="50">
        <v>8</v>
      </c>
      <c r="G98" s="61"/>
      <c r="H98" s="62"/>
      <c r="I98" s="63"/>
      <c r="J98" s="63"/>
      <c r="K98" s="63"/>
      <c r="L98" s="63"/>
      <c r="M98" s="64"/>
      <c r="N98" s="64"/>
      <c r="O98" s="64"/>
      <c r="P98" s="64"/>
      <c r="Q98" s="64"/>
      <c r="R98" s="64"/>
      <c r="S98" s="65"/>
      <c r="Y98" s="6" t="str">
        <f t="shared" si="7"/>
        <v/>
      </c>
    </row>
    <row r="99" spans="1:30" ht="12" hidden="1" outlineLevel="1">
      <c r="B99" s="3" t="s">
        <v>43</v>
      </c>
      <c r="E99" s="49"/>
      <c r="F99" s="50">
        <v>9</v>
      </c>
      <c r="G99" s="66"/>
      <c r="H99" s="67"/>
      <c r="I99" s="68"/>
      <c r="J99" s="68"/>
      <c r="K99" s="68"/>
      <c r="L99" s="68"/>
      <c r="M99" s="69"/>
      <c r="N99" s="69"/>
      <c r="O99" s="69"/>
      <c r="P99" s="69"/>
      <c r="Q99" s="69"/>
      <c r="R99" s="69"/>
      <c r="S99" s="70"/>
      <c r="Y99" s="6" t="str">
        <f t="shared" si="7"/>
        <v/>
      </c>
    </row>
    <row r="100" spans="1:30" ht="12" collapsed="1">
      <c r="A100" s="71"/>
      <c r="B100" s="71"/>
      <c r="C100" s="72"/>
      <c r="D100" s="72"/>
      <c r="E100" s="72"/>
      <c r="F100" s="73"/>
      <c r="G100" s="73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Y100" s="6" t="str">
        <f t="shared" si="7"/>
        <v/>
      </c>
    </row>
    <row r="101" spans="1:30" ht="12">
      <c r="C101" s="2"/>
      <c r="U101" s="5" t="s">
        <v>0</v>
      </c>
      <c r="Y101" s="6">
        <f t="shared" si="7"/>
        <v>1</v>
      </c>
      <c r="Z101" s="75"/>
    </row>
    <row r="102" spans="1:30" ht="12">
      <c r="C102" s="2"/>
      <c r="F102" s="7" t="s">
        <v>2</v>
      </c>
      <c r="G102" s="8" t="s">
        <v>3</v>
      </c>
      <c r="H102" s="9">
        <v>44986</v>
      </c>
      <c r="I102" s="10">
        <f>H102+31</f>
        <v>45017</v>
      </c>
      <c r="J102" s="10">
        <f>I102+30</f>
        <v>45047</v>
      </c>
      <c r="K102" s="10">
        <f>J102+31</f>
        <v>45078</v>
      </c>
      <c r="L102" s="10">
        <f>K102+30</f>
        <v>45108</v>
      </c>
      <c r="M102" s="10">
        <f>L102+31</f>
        <v>45139</v>
      </c>
      <c r="N102" s="10">
        <f>M102+31</f>
        <v>45170</v>
      </c>
      <c r="O102" s="10">
        <f>N102+30</f>
        <v>45200</v>
      </c>
      <c r="P102" s="10">
        <f>O102+31</f>
        <v>45231</v>
      </c>
      <c r="Q102" s="10">
        <f>P102+30</f>
        <v>45261</v>
      </c>
      <c r="R102" s="10">
        <f>Q102+31</f>
        <v>45292</v>
      </c>
      <c r="S102" s="10">
        <f>R102+31</f>
        <v>45323</v>
      </c>
      <c r="T102" s="11" t="s">
        <v>4</v>
      </c>
      <c r="U102" s="11" t="s">
        <v>5</v>
      </c>
      <c r="V102" s="12" t="s">
        <v>6</v>
      </c>
      <c r="W102" s="76">
        <f ca="1">IF(OFFSET(G188,,MATCH(B1,H102:S102,0),,)=0,A1,B1)</f>
        <v>45292</v>
      </c>
      <c r="Y102" s="6">
        <f t="shared" si="7"/>
        <v>1</v>
      </c>
      <c r="Z102" s="75"/>
      <c r="AB102" s="3" t="s">
        <v>50</v>
      </c>
    </row>
    <row r="103" spans="1:30" ht="12">
      <c r="B103" s="3">
        <v>1</v>
      </c>
      <c r="C103" s="2"/>
      <c r="F103" s="77" t="s">
        <v>8</v>
      </c>
      <c r="G103" s="78" t="s">
        <v>51</v>
      </c>
      <c r="H103" s="79">
        <v>2362</v>
      </c>
      <c r="I103" s="80">
        <v>2253</v>
      </c>
      <c r="J103" s="80">
        <v>2426</v>
      </c>
      <c r="K103" s="80">
        <v>2066</v>
      </c>
      <c r="L103" s="80">
        <v>2522</v>
      </c>
      <c r="M103" s="80">
        <v>2647</v>
      </c>
      <c r="N103" s="80">
        <v>1985</v>
      </c>
      <c r="O103" s="81">
        <v>1915</v>
      </c>
      <c r="P103" s="81">
        <v>1934</v>
      </c>
      <c r="Q103" s="80">
        <v>2222</v>
      </c>
      <c r="R103" s="82">
        <v>2232</v>
      </c>
      <c r="S103" s="80">
        <v>1894</v>
      </c>
      <c r="T103" s="83">
        <f t="shared" ref="T103:T166" si="14">SUM(H103:S103)</f>
        <v>26458</v>
      </c>
      <c r="U103" s="84">
        <f t="shared" ref="U103:U130" si="15">IF(ISERROR(AVERAGE(H103:S103))=TRUE,"",AVERAGE(H103:S103))</f>
        <v>2204.8333333333335</v>
      </c>
      <c r="V103" s="85">
        <f>IF(ISERROR(T103/$T$188)=TRUE,"",T103/$T$188)</f>
        <v>2.2479489950585563E-2</v>
      </c>
      <c r="W103" s="86">
        <f t="shared" ref="W103:W130" ca="1" si="16">RANK(OFFSET($G$102,ROW()-102,MATCH($W$102,$H$102:$S$102,0),,),OFFSET($G$103,,MATCH($W$102,$H$102:$S$102,0),85,),0)</f>
        <v>16</v>
      </c>
      <c r="X103" s="3">
        <f>COUNTA($C$103:C103)</f>
        <v>0</v>
      </c>
      <c r="Y103" s="6">
        <f t="shared" si="7"/>
        <v>1</v>
      </c>
      <c r="Z103" s="87"/>
      <c r="AB103" s="3">
        <v>900</v>
      </c>
      <c r="AC103" s="3" t="s">
        <v>55</v>
      </c>
      <c r="AD103" s="3" t="s">
        <v>54</v>
      </c>
    </row>
    <row r="104" spans="1:30" ht="12">
      <c r="B104" s="3">
        <v>2</v>
      </c>
      <c r="C104" s="88"/>
      <c r="F104" s="89" t="s">
        <v>10</v>
      </c>
      <c r="G104" s="90" t="s">
        <v>52</v>
      </c>
      <c r="H104" s="82">
        <v>9415</v>
      </c>
      <c r="I104" s="82">
        <v>9504</v>
      </c>
      <c r="J104" s="82">
        <v>10258</v>
      </c>
      <c r="K104" s="82">
        <v>8685</v>
      </c>
      <c r="L104" s="82">
        <v>10705</v>
      </c>
      <c r="M104" s="82">
        <v>11419</v>
      </c>
      <c r="N104" s="82">
        <v>8991</v>
      </c>
      <c r="O104" s="91">
        <v>9170</v>
      </c>
      <c r="P104" s="91">
        <v>9004</v>
      </c>
      <c r="Q104" s="82">
        <v>11532</v>
      </c>
      <c r="R104" s="82">
        <v>10782</v>
      </c>
      <c r="S104" s="82">
        <v>9565</v>
      </c>
      <c r="T104" s="92">
        <f t="shared" si="14"/>
        <v>119030</v>
      </c>
      <c r="U104" s="93">
        <f t="shared" si="15"/>
        <v>9919.1666666666661</v>
      </c>
      <c r="V104" s="94">
        <f t="shared" ref="V104:V167" si="17">IF(ISERROR(T104/$T$188)=TRUE,"",T104/$T$188)</f>
        <v>0.101131366271759</v>
      </c>
      <c r="W104" s="86">
        <f t="shared" ca="1" si="16"/>
        <v>4</v>
      </c>
      <c r="X104" s="3">
        <f>COUNTA($C$103:C104)</f>
        <v>0</v>
      </c>
      <c r="Y104" s="6">
        <f t="shared" si="7"/>
        <v>1</v>
      </c>
      <c r="Z104" s="87"/>
      <c r="AB104" s="3">
        <v>700</v>
      </c>
    </row>
    <row r="105" spans="1:30" ht="12">
      <c r="B105" s="3">
        <v>3</v>
      </c>
      <c r="C105" s="88"/>
      <c r="F105" s="89" t="s">
        <v>12</v>
      </c>
      <c r="G105" s="90" t="s">
        <v>13</v>
      </c>
      <c r="H105" s="82">
        <v>6329</v>
      </c>
      <c r="I105" s="82">
        <v>6414</v>
      </c>
      <c r="J105" s="82">
        <v>6629</v>
      </c>
      <c r="K105" s="82">
        <v>5424</v>
      </c>
      <c r="L105" s="82">
        <v>6214</v>
      </c>
      <c r="M105" s="82">
        <v>6578</v>
      </c>
      <c r="N105" s="82">
        <v>5577</v>
      </c>
      <c r="O105" s="91">
        <v>6202</v>
      </c>
      <c r="P105" s="91">
        <v>6698</v>
      </c>
      <c r="Q105" s="82">
        <v>7271</v>
      </c>
      <c r="R105" s="82">
        <v>7307</v>
      </c>
      <c r="S105" s="82">
        <v>6258</v>
      </c>
      <c r="T105" s="92">
        <f t="shared" si="14"/>
        <v>76901</v>
      </c>
      <c r="U105" s="93">
        <f t="shared" si="15"/>
        <v>6408.416666666667</v>
      </c>
      <c r="V105" s="94">
        <f t="shared" si="17"/>
        <v>6.5337336786226496E-2</v>
      </c>
      <c r="W105" s="86">
        <f t="shared" ca="1" si="16"/>
        <v>8</v>
      </c>
      <c r="X105" s="3">
        <f>COUNTA($C$103:C105)</f>
        <v>0</v>
      </c>
      <c r="Y105" s="6">
        <f t="shared" si="7"/>
        <v>1</v>
      </c>
      <c r="Z105" s="87"/>
      <c r="AB105" s="3">
        <v>800</v>
      </c>
      <c r="AC105" s="3" t="s">
        <v>53</v>
      </c>
    </row>
    <row r="106" spans="1:30" ht="12">
      <c r="B106" s="3">
        <v>4</v>
      </c>
      <c r="C106" s="88"/>
      <c r="F106" s="89" t="s">
        <v>14</v>
      </c>
      <c r="G106" s="90" t="s">
        <v>15</v>
      </c>
      <c r="H106" s="82">
        <v>3255</v>
      </c>
      <c r="I106" s="82">
        <v>3225</v>
      </c>
      <c r="J106" s="82">
        <v>3371</v>
      </c>
      <c r="K106" s="82">
        <v>2894</v>
      </c>
      <c r="L106" s="82">
        <v>3583</v>
      </c>
      <c r="M106" s="82">
        <v>3897</v>
      </c>
      <c r="N106" s="82">
        <v>3205</v>
      </c>
      <c r="O106" s="91">
        <v>3291</v>
      </c>
      <c r="P106" s="91">
        <v>3469</v>
      </c>
      <c r="Q106" s="82">
        <v>3583</v>
      </c>
      <c r="R106" s="82">
        <v>4009</v>
      </c>
      <c r="S106" s="82">
        <v>3140</v>
      </c>
      <c r="T106" s="92">
        <f t="shared" si="14"/>
        <v>40922</v>
      </c>
      <c r="U106" s="93">
        <f t="shared" si="15"/>
        <v>3410.1666666666665</v>
      </c>
      <c r="V106" s="94">
        <f t="shared" si="17"/>
        <v>3.4768527014810736E-2</v>
      </c>
      <c r="W106" s="86">
        <f t="shared" ca="1" si="16"/>
        <v>13</v>
      </c>
      <c r="X106" s="3">
        <f>COUNTA($C$103:C106)</f>
        <v>0</v>
      </c>
      <c r="Y106" s="6">
        <f t="shared" si="7"/>
        <v>1</v>
      </c>
      <c r="Z106" s="87"/>
    </row>
    <row r="107" spans="1:30" ht="12">
      <c r="B107" s="3">
        <v>5</v>
      </c>
      <c r="C107" s="88" t="s">
        <v>16</v>
      </c>
      <c r="F107" s="89" t="s">
        <v>17</v>
      </c>
      <c r="G107" s="90" t="s">
        <v>18</v>
      </c>
      <c r="H107" s="82">
        <v>2754</v>
      </c>
      <c r="I107" s="82">
        <v>2787</v>
      </c>
      <c r="J107" s="82">
        <v>3067</v>
      </c>
      <c r="K107" s="82">
        <v>2257</v>
      </c>
      <c r="L107" s="82">
        <v>2949</v>
      </c>
      <c r="M107" s="82">
        <v>2933</v>
      </c>
      <c r="N107" s="82">
        <v>2552</v>
      </c>
      <c r="O107" s="91">
        <v>2477</v>
      </c>
      <c r="P107" s="91">
        <v>2825</v>
      </c>
      <c r="Q107" s="82">
        <v>2624</v>
      </c>
      <c r="R107" s="82">
        <v>2730</v>
      </c>
      <c r="S107" s="82">
        <v>2114</v>
      </c>
      <c r="T107" s="92">
        <f t="shared" si="14"/>
        <v>32069</v>
      </c>
      <c r="U107" s="93">
        <f t="shared" si="15"/>
        <v>2672.4166666666665</v>
      </c>
      <c r="V107" s="94">
        <f t="shared" si="17"/>
        <v>2.7246759514148025E-2</v>
      </c>
      <c r="W107" s="86">
        <f t="shared" ca="1" si="16"/>
        <v>15</v>
      </c>
      <c r="X107" s="3">
        <f>COUNTA($C$103:C107)</f>
        <v>1</v>
      </c>
      <c r="Y107" s="6">
        <f t="shared" si="7"/>
        <v>1</v>
      </c>
      <c r="Z107" s="87"/>
    </row>
    <row r="108" spans="1:30" ht="12">
      <c r="B108" s="3">
        <v>6</v>
      </c>
      <c r="C108" s="88"/>
      <c r="F108" s="89" t="s">
        <v>19</v>
      </c>
      <c r="G108" s="90" t="s">
        <v>20</v>
      </c>
      <c r="H108" s="82">
        <v>5815</v>
      </c>
      <c r="I108" s="82">
        <v>5613</v>
      </c>
      <c r="J108" s="82">
        <v>5751</v>
      </c>
      <c r="K108" s="82">
        <v>5140</v>
      </c>
      <c r="L108" s="82">
        <v>6142</v>
      </c>
      <c r="M108" s="82">
        <v>6423</v>
      </c>
      <c r="N108" s="82">
        <v>5237</v>
      </c>
      <c r="O108" s="91">
        <v>5495</v>
      </c>
      <c r="P108" s="91">
        <v>5700</v>
      </c>
      <c r="Q108" s="82">
        <v>6273</v>
      </c>
      <c r="R108" s="82">
        <v>6233</v>
      </c>
      <c r="S108" s="82">
        <v>5164</v>
      </c>
      <c r="T108" s="92">
        <f t="shared" si="14"/>
        <v>68986</v>
      </c>
      <c r="U108" s="93">
        <f t="shared" si="15"/>
        <v>5748.833333333333</v>
      </c>
      <c r="V108" s="94">
        <f t="shared" si="17"/>
        <v>5.861252149561931E-2</v>
      </c>
      <c r="W108" s="86">
        <f t="shared" ca="1" si="16"/>
        <v>11</v>
      </c>
      <c r="X108" s="3">
        <f>COUNTA($C$103:C108)</f>
        <v>1</v>
      </c>
      <c r="Y108" s="6">
        <f t="shared" si="7"/>
        <v>1</v>
      </c>
      <c r="Z108" s="87"/>
    </row>
    <row r="109" spans="1:30" ht="12">
      <c r="B109" s="3">
        <v>7</v>
      </c>
      <c r="C109" s="88"/>
      <c r="F109" s="89" t="s">
        <v>21</v>
      </c>
      <c r="G109" s="90" t="s">
        <v>22</v>
      </c>
      <c r="H109" s="82">
        <v>6168</v>
      </c>
      <c r="I109" s="82">
        <v>6277</v>
      </c>
      <c r="J109" s="82">
        <v>6775</v>
      </c>
      <c r="K109" s="82">
        <v>5767</v>
      </c>
      <c r="L109" s="82">
        <v>7637</v>
      </c>
      <c r="M109" s="82">
        <v>8279</v>
      </c>
      <c r="N109" s="82">
        <v>6233</v>
      </c>
      <c r="O109" s="91">
        <v>6385</v>
      </c>
      <c r="P109" s="91">
        <v>6491</v>
      </c>
      <c r="Q109" s="82">
        <v>7179</v>
      </c>
      <c r="R109" s="82">
        <v>7519</v>
      </c>
      <c r="S109" s="82">
        <v>5939</v>
      </c>
      <c r="T109" s="92">
        <f t="shared" si="14"/>
        <v>80649</v>
      </c>
      <c r="U109" s="93">
        <f t="shared" si="15"/>
        <v>6720.75</v>
      </c>
      <c r="V109" s="94">
        <f t="shared" si="17"/>
        <v>6.8521747109561382E-2</v>
      </c>
      <c r="W109" s="86">
        <f t="shared" ca="1" si="16"/>
        <v>7</v>
      </c>
      <c r="X109" s="3">
        <f>COUNTA($C$103:C109)</f>
        <v>1</v>
      </c>
      <c r="Y109" s="6">
        <f t="shared" si="7"/>
        <v>1</v>
      </c>
      <c r="Z109" s="87">
        <v>1001</v>
      </c>
    </row>
    <row r="110" spans="1:30" ht="12">
      <c r="B110" s="3">
        <v>8</v>
      </c>
      <c r="C110" s="88"/>
      <c r="F110" s="89" t="s">
        <v>23</v>
      </c>
      <c r="G110" s="90" t="s">
        <v>24</v>
      </c>
      <c r="H110" s="82">
        <v>13260</v>
      </c>
      <c r="I110" s="82">
        <v>10982</v>
      </c>
      <c r="J110" s="82">
        <v>10833</v>
      </c>
      <c r="K110" s="82">
        <v>10148</v>
      </c>
      <c r="L110" s="82">
        <v>12608</v>
      </c>
      <c r="M110" s="82">
        <v>13172</v>
      </c>
      <c r="N110" s="82">
        <v>13793</v>
      </c>
      <c r="O110" s="91">
        <v>11655</v>
      </c>
      <c r="P110" s="91">
        <v>11706</v>
      </c>
      <c r="Q110" s="82">
        <v>15290</v>
      </c>
      <c r="R110" s="82">
        <v>12495</v>
      </c>
      <c r="S110" s="82">
        <v>9129</v>
      </c>
      <c r="T110" s="92">
        <f t="shared" si="14"/>
        <v>145071</v>
      </c>
      <c r="U110" s="93">
        <f t="shared" si="15"/>
        <v>12089.25</v>
      </c>
      <c r="V110" s="94">
        <f t="shared" si="17"/>
        <v>0.1232565608368508</v>
      </c>
      <c r="W110" s="86">
        <f t="shared" ca="1" si="16"/>
        <v>3</v>
      </c>
      <c r="X110" s="3">
        <f>COUNTA($C$103:C110)</f>
        <v>1</v>
      </c>
      <c r="Y110" s="6">
        <f t="shared" si="7"/>
        <v>1</v>
      </c>
      <c r="Z110" s="87"/>
    </row>
    <row r="111" spans="1:30" ht="12">
      <c r="B111" s="3">
        <v>9</v>
      </c>
      <c r="C111" s="88"/>
      <c r="F111" s="89" t="s">
        <v>25</v>
      </c>
      <c r="G111" s="90" t="s">
        <v>26</v>
      </c>
      <c r="H111" s="82">
        <v>15191</v>
      </c>
      <c r="I111" s="82">
        <v>14753</v>
      </c>
      <c r="J111" s="82">
        <v>14394</v>
      </c>
      <c r="K111" s="82">
        <v>12417</v>
      </c>
      <c r="L111" s="82">
        <v>16074</v>
      </c>
      <c r="M111" s="82">
        <v>17675</v>
      </c>
      <c r="N111" s="82">
        <v>15329</v>
      </c>
      <c r="O111" s="91">
        <v>13867</v>
      </c>
      <c r="P111" s="91">
        <v>13984</v>
      </c>
      <c r="Q111" s="82">
        <v>16575</v>
      </c>
      <c r="R111" s="82">
        <v>17363</v>
      </c>
      <c r="S111" s="82">
        <v>13294</v>
      </c>
      <c r="T111" s="92">
        <f t="shared" si="14"/>
        <v>180916</v>
      </c>
      <c r="U111" s="93">
        <f t="shared" si="15"/>
        <v>15076.333333333334</v>
      </c>
      <c r="V111" s="94">
        <f t="shared" si="17"/>
        <v>0.15371152029254434</v>
      </c>
      <c r="W111" s="86">
        <f t="shared" ca="1" si="16"/>
        <v>2</v>
      </c>
      <c r="X111" s="3">
        <f>COUNTA($C$103:C111)</f>
        <v>1</v>
      </c>
      <c r="Y111" s="6">
        <f t="shared" si="7"/>
        <v>1</v>
      </c>
      <c r="Z111" s="87"/>
    </row>
    <row r="112" spans="1:30" ht="12">
      <c r="B112" s="3">
        <v>10</v>
      </c>
      <c r="C112" s="88"/>
      <c r="F112" s="89" t="s">
        <v>27</v>
      </c>
      <c r="G112" s="90" t="s">
        <v>28</v>
      </c>
      <c r="H112" s="82">
        <v>2327</v>
      </c>
      <c r="I112" s="82">
        <v>2216</v>
      </c>
      <c r="J112" s="82">
        <v>779</v>
      </c>
      <c r="K112" s="82" t="s">
        <v>44</v>
      </c>
      <c r="L112" s="82" t="s">
        <v>44</v>
      </c>
      <c r="M112" s="82" t="s">
        <v>44</v>
      </c>
      <c r="N112" s="82" t="s">
        <v>44</v>
      </c>
      <c r="O112" s="91" t="s">
        <v>44</v>
      </c>
      <c r="P112" s="91" t="s">
        <v>44</v>
      </c>
      <c r="Q112" s="82" t="s">
        <v>44</v>
      </c>
      <c r="R112" s="82" t="s">
        <v>44</v>
      </c>
      <c r="S112" s="82">
        <v>0</v>
      </c>
      <c r="T112" s="92">
        <f t="shared" si="14"/>
        <v>5322</v>
      </c>
      <c r="U112" s="93">
        <f t="shared" si="15"/>
        <v>1330.5</v>
      </c>
      <c r="V112" s="94">
        <f t="shared" si="17"/>
        <v>4.5217267184600642E-3</v>
      </c>
      <c r="W112" s="86" t="e">
        <f t="shared" ca="1" si="16"/>
        <v>#VALUE!</v>
      </c>
      <c r="X112" s="3">
        <f>COUNTA($C$103:C112)</f>
        <v>1</v>
      </c>
      <c r="Y112" s="6">
        <f t="shared" si="7"/>
        <v>1</v>
      </c>
      <c r="Z112" s="87"/>
    </row>
    <row r="113" spans="2:26" ht="12">
      <c r="B113" s="3">
        <v>11</v>
      </c>
      <c r="C113" s="88"/>
      <c r="F113" s="89" t="s">
        <v>29</v>
      </c>
      <c r="G113" s="90" t="s">
        <v>30</v>
      </c>
      <c r="H113" s="82">
        <v>6600</v>
      </c>
      <c r="I113" s="82">
        <v>6455</v>
      </c>
      <c r="J113" s="82">
        <v>6886</v>
      </c>
      <c r="K113" s="82">
        <v>6325</v>
      </c>
      <c r="L113" s="82">
        <v>7874</v>
      </c>
      <c r="M113" s="82">
        <v>8690</v>
      </c>
      <c r="N113" s="82">
        <v>6498</v>
      </c>
      <c r="O113" s="91">
        <v>5864</v>
      </c>
      <c r="P113" s="91">
        <v>5710</v>
      </c>
      <c r="Q113" s="82">
        <v>6687</v>
      </c>
      <c r="R113" s="82">
        <v>7193</v>
      </c>
      <c r="S113" s="82">
        <v>5244</v>
      </c>
      <c r="T113" s="92">
        <f t="shared" si="14"/>
        <v>80026</v>
      </c>
      <c r="U113" s="93">
        <f t="shared" si="15"/>
        <v>6668.833333333333</v>
      </c>
      <c r="V113" s="94">
        <f t="shared" si="17"/>
        <v>6.7992428104375252E-2</v>
      </c>
      <c r="W113" s="86">
        <f t="shared" ca="1" si="16"/>
        <v>9</v>
      </c>
      <c r="X113" s="3">
        <f>COUNTA($C$103:C113)</f>
        <v>1</v>
      </c>
      <c r="Y113" s="6">
        <f t="shared" si="7"/>
        <v>1</v>
      </c>
      <c r="Z113" s="87"/>
    </row>
    <row r="114" spans="2:26" ht="12">
      <c r="B114" s="3">
        <v>12</v>
      </c>
      <c r="C114" s="88"/>
      <c r="F114" s="89" t="s">
        <v>31</v>
      </c>
      <c r="G114" s="90" t="s">
        <v>32</v>
      </c>
      <c r="H114" s="82">
        <v>5897</v>
      </c>
      <c r="I114" s="82">
        <v>6235</v>
      </c>
      <c r="J114" s="82">
        <v>6641</v>
      </c>
      <c r="K114" s="82">
        <v>5948</v>
      </c>
      <c r="L114" s="82">
        <v>6743</v>
      </c>
      <c r="M114" s="82">
        <v>7143</v>
      </c>
      <c r="N114" s="82">
        <v>6533</v>
      </c>
      <c r="O114" s="91">
        <v>6743</v>
      </c>
      <c r="P114" s="91">
        <v>7014</v>
      </c>
      <c r="Q114" s="82">
        <v>7952</v>
      </c>
      <c r="R114" s="82">
        <v>8176</v>
      </c>
      <c r="S114" s="82">
        <v>6712</v>
      </c>
      <c r="T114" s="92">
        <f t="shared" si="14"/>
        <v>81737</v>
      </c>
      <c r="U114" s="93">
        <f t="shared" si="15"/>
        <v>6811.416666666667</v>
      </c>
      <c r="V114" s="94">
        <f t="shared" si="17"/>
        <v>6.9446143702888055E-2</v>
      </c>
      <c r="W114" s="86">
        <f t="shared" ca="1" si="16"/>
        <v>5</v>
      </c>
      <c r="X114" s="3">
        <f>COUNTA($C$103:C114)</f>
        <v>1</v>
      </c>
      <c r="Y114" s="6">
        <f t="shared" si="7"/>
        <v>1</v>
      </c>
      <c r="Z114" s="87"/>
    </row>
    <row r="115" spans="2:26" ht="12">
      <c r="B115" s="3">
        <v>13</v>
      </c>
      <c r="C115" s="88"/>
      <c r="F115" s="89" t="s">
        <v>33</v>
      </c>
      <c r="G115" s="90" t="s">
        <v>34</v>
      </c>
      <c r="H115" s="82">
        <v>4324</v>
      </c>
      <c r="I115" s="82">
        <v>4501</v>
      </c>
      <c r="J115" s="82">
        <v>5094</v>
      </c>
      <c r="K115" s="82">
        <v>4276</v>
      </c>
      <c r="L115" s="82">
        <v>5198</v>
      </c>
      <c r="M115" s="82">
        <v>4861</v>
      </c>
      <c r="N115" s="82">
        <v>3956</v>
      </c>
      <c r="O115" s="91">
        <v>3920</v>
      </c>
      <c r="P115" s="91">
        <v>4003</v>
      </c>
      <c r="Q115" s="82">
        <v>4496</v>
      </c>
      <c r="R115" s="82">
        <v>4353</v>
      </c>
      <c r="S115" s="82">
        <v>3901</v>
      </c>
      <c r="T115" s="92">
        <f t="shared" si="14"/>
        <v>52883</v>
      </c>
      <c r="U115" s="93">
        <f t="shared" si="15"/>
        <v>4406.916666666667</v>
      </c>
      <c r="V115" s="94">
        <f t="shared" si="17"/>
        <v>4.4930942136851476E-2</v>
      </c>
      <c r="W115" s="86">
        <f t="shared" ca="1" si="16"/>
        <v>12</v>
      </c>
      <c r="X115" s="3">
        <f>COUNTA($C$103:C115)</f>
        <v>1</v>
      </c>
      <c r="Y115" s="6">
        <f t="shared" si="7"/>
        <v>1</v>
      </c>
      <c r="Z115" s="87"/>
    </row>
    <row r="116" spans="2:26" ht="12">
      <c r="B116" s="3">
        <v>14</v>
      </c>
      <c r="C116" s="88"/>
      <c r="F116" s="89" t="s">
        <v>35</v>
      </c>
      <c r="G116" s="90" t="s">
        <v>36</v>
      </c>
      <c r="H116" s="82">
        <v>6686</v>
      </c>
      <c r="I116" s="82">
        <v>6393</v>
      </c>
      <c r="J116" s="82">
        <v>6357</v>
      </c>
      <c r="K116" s="82">
        <v>5931</v>
      </c>
      <c r="L116" s="82">
        <v>6879</v>
      </c>
      <c r="M116" s="82">
        <v>7610</v>
      </c>
      <c r="N116" s="82">
        <v>6355</v>
      </c>
      <c r="O116" s="91">
        <v>6492</v>
      </c>
      <c r="P116" s="91">
        <v>4472</v>
      </c>
      <c r="Q116" s="82">
        <v>6122</v>
      </c>
      <c r="R116" s="82">
        <v>6274</v>
      </c>
      <c r="S116" s="82">
        <v>5252</v>
      </c>
      <c r="T116" s="92">
        <f t="shared" si="14"/>
        <v>74823</v>
      </c>
      <c r="U116" s="93">
        <f t="shared" si="15"/>
        <v>6235.25</v>
      </c>
      <c r="V116" s="94">
        <f t="shared" si="17"/>
        <v>6.3571807263310298E-2</v>
      </c>
      <c r="W116" s="86">
        <f t="shared" ca="1" si="16"/>
        <v>10</v>
      </c>
      <c r="X116" s="3">
        <f>COUNTA($C$103:C116)</f>
        <v>1</v>
      </c>
      <c r="Y116" s="6">
        <f t="shared" si="7"/>
        <v>1</v>
      </c>
      <c r="Z116" s="87"/>
    </row>
    <row r="117" spans="2:26" ht="12">
      <c r="B117" s="3">
        <v>15</v>
      </c>
      <c r="C117" s="88"/>
      <c r="F117" s="89" t="s">
        <v>37</v>
      </c>
      <c r="G117" s="90" t="s">
        <v>38</v>
      </c>
      <c r="H117" s="82">
        <v>2669</v>
      </c>
      <c r="I117" s="82">
        <v>2754</v>
      </c>
      <c r="J117" s="82">
        <v>2805</v>
      </c>
      <c r="K117" s="82">
        <v>2372</v>
      </c>
      <c r="L117" s="82">
        <v>3189</v>
      </c>
      <c r="M117" s="82">
        <v>2902</v>
      </c>
      <c r="N117" s="82">
        <v>2252</v>
      </c>
      <c r="O117" s="91">
        <v>2040</v>
      </c>
      <c r="P117" s="91">
        <v>2031</v>
      </c>
      <c r="Q117" s="82">
        <v>2216</v>
      </c>
      <c r="R117" s="82">
        <v>2736</v>
      </c>
      <c r="S117" s="82">
        <v>2150</v>
      </c>
      <c r="T117" s="92">
        <f t="shared" si="14"/>
        <v>30116</v>
      </c>
      <c r="U117" s="93">
        <f t="shared" si="15"/>
        <v>2509.6666666666665</v>
      </c>
      <c r="V117" s="94">
        <f t="shared" si="17"/>
        <v>2.5587433643957776E-2</v>
      </c>
      <c r="W117" s="86">
        <f t="shared" ca="1" si="16"/>
        <v>14</v>
      </c>
      <c r="X117" s="3">
        <f>COUNTA($C$103:C117)</f>
        <v>1</v>
      </c>
      <c r="Y117" s="6">
        <f t="shared" si="7"/>
        <v>1</v>
      </c>
      <c r="Z117" s="87"/>
    </row>
    <row r="118" spans="2:26" ht="12">
      <c r="B118" s="3">
        <v>16</v>
      </c>
      <c r="C118" s="88"/>
      <c r="F118" s="89" t="s">
        <v>21</v>
      </c>
      <c r="G118" s="90" t="s">
        <v>39</v>
      </c>
      <c r="H118" s="82">
        <v>6089</v>
      </c>
      <c r="I118" s="82">
        <v>6308</v>
      </c>
      <c r="J118" s="82">
        <v>6354</v>
      </c>
      <c r="K118" s="82">
        <v>6350</v>
      </c>
      <c r="L118" s="82">
        <v>6925</v>
      </c>
      <c r="M118" s="82">
        <v>7408</v>
      </c>
      <c r="N118" s="82">
        <v>6150</v>
      </c>
      <c r="O118" s="91">
        <v>6831</v>
      </c>
      <c r="P118" s="91">
        <v>6007</v>
      </c>
      <c r="Q118" s="82">
        <v>7670</v>
      </c>
      <c r="R118" s="82">
        <v>7927</v>
      </c>
      <c r="S118" s="82">
        <v>6143</v>
      </c>
      <c r="T118" s="92">
        <f t="shared" si="14"/>
        <v>80162</v>
      </c>
      <c r="U118" s="93">
        <f t="shared" si="15"/>
        <v>6680.166666666667</v>
      </c>
      <c r="V118" s="94">
        <f t="shared" si="17"/>
        <v>6.8107977678541085E-2</v>
      </c>
      <c r="W118" s="86">
        <f t="shared" ca="1" si="16"/>
        <v>6</v>
      </c>
      <c r="X118" s="3">
        <f>COUNTA($C$103:C118)</f>
        <v>1</v>
      </c>
      <c r="Y118" s="6">
        <f t="shared" si="7"/>
        <v>1</v>
      </c>
      <c r="Z118" s="87"/>
    </row>
    <row r="119" spans="2:26" ht="12">
      <c r="B119" s="3">
        <v>17</v>
      </c>
      <c r="C119" s="88"/>
      <c r="F119" s="89" t="s">
        <v>45</v>
      </c>
      <c r="G119" s="90" t="s">
        <v>46</v>
      </c>
      <c r="H119" s="82"/>
      <c r="I119" s="82"/>
      <c r="J119" s="82"/>
      <c r="K119" s="82"/>
      <c r="L119" s="82"/>
      <c r="M119" s="82"/>
      <c r="N119" s="82"/>
      <c r="O119" s="91"/>
      <c r="P119" s="91"/>
      <c r="Q119" s="82"/>
      <c r="R119" s="82"/>
      <c r="S119" s="82">
        <v>913</v>
      </c>
      <c r="T119" s="92">
        <f t="shared" si="14"/>
        <v>913</v>
      </c>
      <c r="U119" s="93">
        <f t="shared" si="15"/>
        <v>913</v>
      </c>
      <c r="V119" s="94">
        <f t="shared" si="17"/>
        <v>7.757114795103417E-4</v>
      </c>
      <c r="W119" s="86">
        <f t="shared" ca="1" si="16"/>
        <v>17</v>
      </c>
      <c r="X119" s="3">
        <f>COUNTA($C$103:C119)</f>
        <v>1</v>
      </c>
      <c r="Y119" s="6">
        <f t="shared" si="7"/>
        <v>1</v>
      </c>
      <c r="Z119" s="87"/>
    </row>
    <row r="120" spans="2:26" ht="12">
      <c r="B120" s="3">
        <v>18</v>
      </c>
      <c r="C120" s="88"/>
      <c r="F120" s="89"/>
      <c r="G120" s="90"/>
      <c r="H120" s="82"/>
      <c r="I120" s="82"/>
      <c r="J120" s="82"/>
      <c r="K120" s="82"/>
      <c r="L120" s="82"/>
      <c r="M120" s="82"/>
      <c r="N120" s="82"/>
      <c r="O120" s="91"/>
      <c r="P120" s="91"/>
      <c r="Q120" s="82"/>
      <c r="R120" s="82"/>
      <c r="S120" s="82"/>
      <c r="T120" s="92">
        <f t="shared" si="14"/>
        <v>0</v>
      </c>
      <c r="U120" s="93" t="str">
        <f t="shared" si="15"/>
        <v/>
      </c>
      <c r="V120" s="94">
        <f t="shared" si="17"/>
        <v>0</v>
      </c>
      <c r="W120" s="86">
        <f t="shared" ca="1" si="16"/>
        <v>17</v>
      </c>
      <c r="X120" s="3">
        <f>COUNTA($C$103:C120)</f>
        <v>1</v>
      </c>
      <c r="Y120" s="6" t="str">
        <f t="shared" si="7"/>
        <v/>
      </c>
      <c r="Z120" s="87"/>
    </row>
    <row r="121" spans="2:26" ht="12">
      <c r="B121" s="3">
        <v>19</v>
      </c>
      <c r="C121" s="88"/>
      <c r="F121" s="89"/>
      <c r="G121" s="90"/>
      <c r="H121" s="82"/>
      <c r="I121" s="82"/>
      <c r="J121" s="82"/>
      <c r="K121" s="82"/>
      <c r="L121" s="82"/>
      <c r="M121" s="82"/>
      <c r="N121" s="82"/>
      <c r="O121" s="91"/>
      <c r="P121" s="91"/>
      <c r="Q121" s="82"/>
      <c r="R121" s="82"/>
      <c r="S121" s="82"/>
      <c r="T121" s="92">
        <f t="shared" si="14"/>
        <v>0</v>
      </c>
      <c r="U121" s="93" t="str">
        <f t="shared" si="15"/>
        <v/>
      </c>
      <c r="V121" s="94">
        <f t="shared" si="17"/>
        <v>0</v>
      </c>
      <c r="W121" s="86">
        <f t="shared" ca="1" si="16"/>
        <v>17</v>
      </c>
      <c r="X121" s="3">
        <f>COUNTA($C$103:C121)</f>
        <v>1</v>
      </c>
      <c r="Y121" s="6" t="str">
        <f t="shared" si="7"/>
        <v/>
      </c>
      <c r="Z121" s="87"/>
    </row>
    <row r="122" spans="2:26" ht="12" hidden="1" outlineLevel="1">
      <c r="B122" s="3">
        <v>20</v>
      </c>
      <c r="C122" s="88"/>
      <c r="F122" s="89"/>
      <c r="G122" s="90"/>
      <c r="H122" s="82"/>
      <c r="I122" s="82"/>
      <c r="J122" s="82"/>
      <c r="K122" s="82"/>
      <c r="L122" s="82"/>
      <c r="M122" s="82"/>
      <c r="N122" s="82"/>
      <c r="O122" s="91"/>
      <c r="P122" s="91"/>
      <c r="Q122" s="82"/>
      <c r="R122" s="82"/>
      <c r="S122" s="82"/>
      <c r="T122" s="92">
        <f t="shared" si="14"/>
        <v>0</v>
      </c>
      <c r="U122" s="93" t="str">
        <f t="shared" si="15"/>
        <v/>
      </c>
      <c r="V122" s="94">
        <f t="shared" si="17"/>
        <v>0</v>
      </c>
      <c r="W122" s="86">
        <f t="shared" ca="1" si="16"/>
        <v>17</v>
      </c>
      <c r="X122" s="3">
        <f>COUNTA($C$103:C122)</f>
        <v>1</v>
      </c>
      <c r="Y122" s="6" t="str">
        <f t="shared" si="7"/>
        <v/>
      </c>
      <c r="Z122" s="87"/>
    </row>
    <row r="123" spans="2:26" ht="12" hidden="1" outlineLevel="1">
      <c r="B123" s="3">
        <v>21</v>
      </c>
      <c r="C123" s="88"/>
      <c r="F123" s="89"/>
      <c r="G123" s="90"/>
      <c r="H123" s="82"/>
      <c r="I123" s="82"/>
      <c r="J123" s="82"/>
      <c r="K123" s="82"/>
      <c r="L123" s="82"/>
      <c r="M123" s="82"/>
      <c r="N123" s="82"/>
      <c r="O123" s="91"/>
      <c r="P123" s="91"/>
      <c r="Q123" s="82"/>
      <c r="R123" s="82"/>
      <c r="S123" s="82"/>
      <c r="T123" s="92">
        <f t="shared" si="14"/>
        <v>0</v>
      </c>
      <c r="U123" s="93" t="str">
        <f t="shared" si="15"/>
        <v/>
      </c>
      <c r="V123" s="94">
        <f t="shared" si="17"/>
        <v>0</v>
      </c>
      <c r="W123" s="86">
        <f t="shared" ca="1" si="16"/>
        <v>17</v>
      </c>
      <c r="X123" s="3">
        <f>COUNTA($C$103:C123)</f>
        <v>1</v>
      </c>
      <c r="Y123" s="6" t="str">
        <f t="shared" si="7"/>
        <v/>
      </c>
      <c r="Z123" s="87"/>
    </row>
    <row r="124" spans="2:26" ht="12" hidden="1" outlineLevel="1">
      <c r="B124" s="3">
        <v>22</v>
      </c>
      <c r="C124" s="88"/>
      <c r="F124" s="89"/>
      <c r="G124" s="90"/>
      <c r="H124" s="82"/>
      <c r="I124" s="82"/>
      <c r="J124" s="82"/>
      <c r="K124" s="82"/>
      <c r="L124" s="82"/>
      <c r="M124" s="82"/>
      <c r="N124" s="82"/>
      <c r="O124" s="91"/>
      <c r="P124" s="91"/>
      <c r="Q124" s="82"/>
      <c r="R124" s="82"/>
      <c r="S124" s="82"/>
      <c r="T124" s="92">
        <f t="shared" si="14"/>
        <v>0</v>
      </c>
      <c r="U124" s="93" t="str">
        <f t="shared" si="15"/>
        <v/>
      </c>
      <c r="V124" s="94">
        <f t="shared" si="17"/>
        <v>0</v>
      </c>
      <c r="W124" s="86">
        <f t="shared" ca="1" si="16"/>
        <v>17</v>
      </c>
      <c r="X124" s="3">
        <f>COUNTA($C$103:C124)</f>
        <v>1</v>
      </c>
      <c r="Y124" s="6" t="str">
        <f t="shared" si="7"/>
        <v/>
      </c>
      <c r="Z124" s="87"/>
    </row>
    <row r="125" spans="2:26" ht="12" hidden="1" outlineLevel="1">
      <c r="B125" s="3">
        <v>23</v>
      </c>
      <c r="C125" s="88"/>
      <c r="F125" s="89"/>
      <c r="G125" s="90"/>
      <c r="H125" s="82"/>
      <c r="I125" s="82"/>
      <c r="J125" s="82"/>
      <c r="K125" s="82"/>
      <c r="L125" s="82"/>
      <c r="M125" s="82"/>
      <c r="N125" s="82"/>
      <c r="O125" s="91"/>
      <c r="P125" s="91"/>
      <c r="Q125" s="82"/>
      <c r="R125" s="82"/>
      <c r="S125" s="82"/>
      <c r="T125" s="92">
        <f t="shared" si="14"/>
        <v>0</v>
      </c>
      <c r="U125" s="93" t="str">
        <f t="shared" si="15"/>
        <v/>
      </c>
      <c r="V125" s="94">
        <f t="shared" si="17"/>
        <v>0</v>
      </c>
      <c r="W125" s="86">
        <f t="shared" ca="1" si="16"/>
        <v>17</v>
      </c>
      <c r="X125" s="3">
        <f>COUNTA($C$103:C125)</f>
        <v>1</v>
      </c>
      <c r="Y125" s="6" t="str">
        <f t="shared" si="7"/>
        <v/>
      </c>
      <c r="Z125" s="87"/>
    </row>
    <row r="126" spans="2:26" ht="12" hidden="1" outlineLevel="1">
      <c r="B126" s="3">
        <v>24</v>
      </c>
      <c r="C126" s="88"/>
      <c r="F126" s="89"/>
      <c r="G126" s="90"/>
      <c r="H126" s="82"/>
      <c r="I126" s="82"/>
      <c r="J126" s="82"/>
      <c r="K126" s="82"/>
      <c r="L126" s="82"/>
      <c r="M126" s="82"/>
      <c r="N126" s="82"/>
      <c r="O126" s="91"/>
      <c r="P126" s="91"/>
      <c r="Q126" s="82"/>
      <c r="R126" s="82"/>
      <c r="S126" s="82"/>
      <c r="T126" s="92">
        <f t="shared" si="14"/>
        <v>0</v>
      </c>
      <c r="U126" s="93" t="str">
        <f t="shared" si="15"/>
        <v/>
      </c>
      <c r="V126" s="94">
        <f t="shared" si="17"/>
        <v>0</v>
      </c>
      <c r="W126" s="86">
        <f t="shared" ca="1" si="16"/>
        <v>17</v>
      </c>
      <c r="X126" s="3">
        <f>COUNTA($C$103:C126)</f>
        <v>1</v>
      </c>
      <c r="Y126" s="6" t="str">
        <f t="shared" si="7"/>
        <v/>
      </c>
      <c r="Z126" s="87"/>
    </row>
    <row r="127" spans="2:26" ht="12" hidden="1" outlineLevel="1">
      <c r="B127" s="3">
        <v>25</v>
      </c>
      <c r="C127" s="88"/>
      <c r="F127" s="89"/>
      <c r="G127" s="90"/>
      <c r="H127" s="82"/>
      <c r="I127" s="82"/>
      <c r="J127" s="82"/>
      <c r="K127" s="82"/>
      <c r="L127" s="82"/>
      <c r="M127" s="82"/>
      <c r="N127" s="82"/>
      <c r="O127" s="91"/>
      <c r="P127" s="91"/>
      <c r="Q127" s="82"/>
      <c r="R127" s="82"/>
      <c r="S127" s="82"/>
      <c r="T127" s="92">
        <f t="shared" si="14"/>
        <v>0</v>
      </c>
      <c r="U127" s="93" t="str">
        <f t="shared" si="15"/>
        <v/>
      </c>
      <c r="V127" s="94">
        <f t="shared" si="17"/>
        <v>0</v>
      </c>
      <c r="W127" s="86">
        <f t="shared" ca="1" si="16"/>
        <v>17</v>
      </c>
      <c r="X127" s="3">
        <f>COUNTA($C$103:C127)</f>
        <v>1</v>
      </c>
      <c r="Y127" s="6" t="str">
        <f t="shared" si="7"/>
        <v/>
      </c>
      <c r="Z127" s="87"/>
    </row>
    <row r="128" spans="2:26" ht="12" hidden="1" outlineLevel="1">
      <c r="B128" s="3">
        <v>26</v>
      </c>
      <c r="C128" s="88"/>
      <c r="F128" s="89"/>
      <c r="G128" s="90"/>
      <c r="H128" s="82"/>
      <c r="I128" s="82"/>
      <c r="J128" s="82"/>
      <c r="K128" s="82"/>
      <c r="L128" s="82"/>
      <c r="M128" s="82"/>
      <c r="N128" s="82"/>
      <c r="O128" s="91"/>
      <c r="P128" s="91"/>
      <c r="Q128" s="82"/>
      <c r="R128" s="82"/>
      <c r="S128" s="82"/>
      <c r="T128" s="92">
        <f t="shared" si="14"/>
        <v>0</v>
      </c>
      <c r="U128" s="93" t="str">
        <f t="shared" si="15"/>
        <v/>
      </c>
      <c r="V128" s="94">
        <f t="shared" si="17"/>
        <v>0</v>
      </c>
      <c r="W128" s="86">
        <f t="shared" ca="1" si="16"/>
        <v>17</v>
      </c>
      <c r="X128" s="3">
        <f>COUNTA($C$103:C128)</f>
        <v>1</v>
      </c>
      <c r="Y128" s="6" t="str">
        <f t="shared" si="7"/>
        <v/>
      </c>
      <c r="Z128" s="87"/>
    </row>
    <row r="129" spans="2:26" ht="12" hidden="1" outlineLevel="1">
      <c r="B129" s="3">
        <v>27</v>
      </c>
      <c r="C129" s="88"/>
      <c r="F129" s="89"/>
      <c r="G129" s="90"/>
      <c r="H129" s="82"/>
      <c r="I129" s="82"/>
      <c r="J129" s="82"/>
      <c r="K129" s="82"/>
      <c r="L129" s="82"/>
      <c r="M129" s="82"/>
      <c r="N129" s="82"/>
      <c r="O129" s="91"/>
      <c r="P129" s="91"/>
      <c r="Q129" s="82"/>
      <c r="R129" s="82"/>
      <c r="S129" s="82"/>
      <c r="T129" s="92">
        <f t="shared" si="14"/>
        <v>0</v>
      </c>
      <c r="U129" s="93" t="str">
        <f t="shared" si="15"/>
        <v/>
      </c>
      <c r="V129" s="94">
        <f t="shared" si="17"/>
        <v>0</v>
      </c>
      <c r="W129" s="86">
        <f t="shared" ca="1" si="16"/>
        <v>17</v>
      </c>
      <c r="X129" s="3">
        <f>COUNTA($C$103:C129)</f>
        <v>1</v>
      </c>
      <c r="Y129" s="6" t="str">
        <f t="shared" si="7"/>
        <v/>
      </c>
      <c r="Z129" s="87"/>
    </row>
    <row r="130" spans="2:26" ht="12" hidden="1" outlineLevel="1">
      <c r="B130" s="3">
        <v>28</v>
      </c>
      <c r="C130" s="88"/>
      <c r="F130" s="95"/>
      <c r="G130" s="96"/>
      <c r="H130" s="82"/>
      <c r="I130" s="82"/>
      <c r="J130" s="82"/>
      <c r="K130" s="82"/>
      <c r="L130" s="82"/>
      <c r="M130" s="82"/>
      <c r="N130" s="82"/>
      <c r="O130" s="91"/>
      <c r="P130" s="91"/>
      <c r="Q130" s="82"/>
      <c r="R130" s="82"/>
      <c r="S130" s="82"/>
      <c r="T130" s="97">
        <f t="shared" si="14"/>
        <v>0</v>
      </c>
      <c r="U130" s="98" t="str">
        <f t="shared" si="15"/>
        <v/>
      </c>
      <c r="V130" s="99">
        <f t="shared" si="17"/>
        <v>0</v>
      </c>
      <c r="W130" s="86">
        <f t="shared" ca="1" si="16"/>
        <v>17</v>
      </c>
      <c r="X130" s="3">
        <f>COUNTA($C$103:C130)</f>
        <v>1</v>
      </c>
      <c r="Y130" s="6" t="str">
        <f t="shared" si="7"/>
        <v/>
      </c>
      <c r="Z130" s="87"/>
    </row>
    <row r="131" spans="2:26" ht="12" hidden="1" outlineLevel="1">
      <c r="B131" s="3" t="s">
        <v>40</v>
      </c>
      <c r="C131" s="88"/>
      <c r="F131" s="33"/>
      <c r="G131" s="34" t="s">
        <v>47</v>
      </c>
      <c r="H131" s="100">
        <f t="shared" ref="H131:S131" si="18">SUM(H103:H130)</f>
        <v>99141</v>
      </c>
      <c r="I131" s="101">
        <f t="shared" si="18"/>
        <v>96670</v>
      </c>
      <c r="J131" s="101">
        <f t="shared" si="18"/>
        <v>98420</v>
      </c>
      <c r="K131" s="101">
        <f t="shared" si="18"/>
        <v>86000</v>
      </c>
      <c r="L131" s="101">
        <f t="shared" si="18"/>
        <v>105242</v>
      </c>
      <c r="M131" s="101">
        <f t="shared" si="18"/>
        <v>111637</v>
      </c>
      <c r="N131" s="101">
        <f t="shared" si="18"/>
        <v>94646</v>
      </c>
      <c r="O131" s="101">
        <f t="shared" si="18"/>
        <v>92347</v>
      </c>
      <c r="P131" s="101">
        <f t="shared" si="18"/>
        <v>91048</v>
      </c>
      <c r="Q131" s="101">
        <f t="shared" si="18"/>
        <v>107692</v>
      </c>
      <c r="R131" s="101">
        <f t="shared" si="18"/>
        <v>107329</v>
      </c>
      <c r="S131" s="101">
        <f t="shared" si="18"/>
        <v>86812</v>
      </c>
      <c r="T131" s="102">
        <f t="shared" si="14"/>
        <v>1176984</v>
      </c>
      <c r="U131" s="38">
        <f>IF(ISERROR(AVERAGE(H103:S130))=TRUE,"",AVERAGE(H103:S130))</f>
        <v>6362.0756756756755</v>
      </c>
      <c r="V131" s="39">
        <f t="shared" si="17"/>
        <v>1</v>
      </c>
      <c r="W131" s="86"/>
      <c r="X131" s="3">
        <f>COUNTA($C$103:C131)</f>
        <v>1</v>
      </c>
      <c r="Y131" s="6" t="str">
        <f t="shared" ref="Y131:Y194" si="19">IF(OR(U131="単位千円",G132="前年比",G132="月別シェア"),1,IF(OR(G131="",G131=0,G131="小計"),"",1))</f>
        <v/>
      </c>
      <c r="Z131" s="75"/>
    </row>
    <row r="132" spans="2:26" ht="12" hidden="1" outlineLevel="1">
      <c r="B132" s="3">
        <v>29</v>
      </c>
      <c r="C132" s="88"/>
      <c r="F132" s="77"/>
      <c r="G132" s="78"/>
      <c r="H132" s="82"/>
      <c r="I132" s="82"/>
      <c r="J132" s="82"/>
      <c r="K132" s="82"/>
      <c r="L132" s="82"/>
      <c r="M132" s="82"/>
      <c r="N132" s="82"/>
      <c r="O132" s="91"/>
      <c r="P132" s="91"/>
      <c r="Q132" s="82"/>
      <c r="R132" s="82"/>
      <c r="S132" s="82"/>
      <c r="T132" s="83">
        <f t="shared" si="14"/>
        <v>0</v>
      </c>
      <c r="U132" s="84" t="str">
        <f t="shared" ref="U132:U148" si="20">IF(ISERROR(AVERAGE(H132:S132))=TRUE,"",AVERAGE(H132:S132))</f>
        <v/>
      </c>
      <c r="V132" s="85">
        <f t="shared" si="17"/>
        <v>0</v>
      </c>
      <c r="W132" s="86">
        <f t="shared" ref="W132:W148" ca="1" si="21">RANK(OFFSET($G$102,ROW()-102,MATCH($W$102,$H$102:$S$102,0),,),OFFSET($G$103,,MATCH($W$102,$H$102:$S$102,0),85,),0)</f>
        <v>17</v>
      </c>
      <c r="X132" s="3">
        <f>COUNTA($C$103:C132)</f>
        <v>1</v>
      </c>
      <c r="Y132" s="6" t="str">
        <f t="shared" si="19"/>
        <v/>
      </c>
      <c r="Z132" s="75"/>
    </row>
    <row r="133" spans="2:26" ht="12" hidden="1" outlineLevel="1">
      <c r="B133" s="3">
        <v>30</v>
      </c>
      <c r="C133" s="88"/>
      <c r="F133" s="89"/>
      <c r="G133" s="90"/>
      <c r="H133" s="82"/>
      <c r="I133" s="82"/>
      <c r="J133" s="82"/>
      <c r="K133" s="82"/>
      <c r="L133" s="82"/>
      <c r="M133" s="82"/>
      <c r="N133" s="82"/>
      <c r="O133" s="91"/>
      <c r="P133" s="91"/>
      <c r="Q133" s="82"/>
      <c r="R133" s="82"/>
      <c r="S133" s="82"/>
      <c r="T133" s="92">
        <f t="shared" si="14"/>
        <v>0</v>
      </c>
      <c r="U133" s="93" t="str">
        <f t="shared" si="20"/>
        <v/>
      </c>
      <c r="V133" s="94">
        <f t="shared" si="17"/>
        <v>0</v>
      </c>
      <c r="W133" s="86">
        <f t="shared" ca="1" si="21"/>
        <v>17</v>
      </c>
      <c r="X133" s="3">
        <f>COUNTA($C$103:C133)</f>
        <v>1</v>
      </c>
      <c r="Y133" s="6" t="str">
        <f t="shared" si="19"/>
        <v/>
      </c>
      <c r="Z133" s="75"/>
    </row>
    <row r="134" spans="2:26" ht="12" hidden="1" outlineLevel="1">
      <c r="B134" s="3">
        <v>31</v>
      </c>
      <c r="C134" s="88"/>
      <c r="F134" s="89"/>
      <c r="G134" s="90"/>
      <c r="H134" s="82"/>
      <c r="I134" s="82"/>
      <c r="J134" s="82"/>
      <c r="K134" s="82"/>
      <c r="L134" s="82"/>
      <c r="M134" s="82"/>
      <c r="N134" s="82"/>
      <c r="O134" s="91"/>
      <c r="P134" s="91"/>
      <c r="Q134" s="82"/>
      <c r="R134" s="82"/>
      <c r="S134" s="82"/>
      <c r="T134" s="92">
        <f t="shared" si="14"/>
        <v>0</v>
      </c>
      <c r="U134" s="93" t="str">
        <f t="shared" si="20"/>
        <v/>
      </c>
      <c r="V134" s="94">
        <f t="shared" si="17"/>
        <v>0</v>
      </c>
      <c r="W134" s="86">
        <f t="shared" ca="1" si="21"/>
        <v>17</v>
      </c>
      <c r="X134" s="3">
        <f>COUNTA($C$103:C134)</f>
        <v>1</v>
      </c>
      <c r="Y134" s="6" t="str">
        <f t="shared" si="19"/>
        <v/>
      </c>
    </row>
    <row r="135" spans="2:26" ht="12" hidden="1" outlineLevel="1">
      <c r="B135" s="3">
        <v>32</v>
      </c>
      <c r="C135" s="88"/>
      <c r="F135" s="89"/>
      <c r="G135" s="90"/>
      <c r="H135" s="82"/>
      <c r="I135" s="82"/>
      <c r="J135" s="82"/>
      <c r="K135" s="82"/>
      <c r="L135" s="82"/>
      <c r="M135" s="82"/>
      <c r="N135" s="82"/>
      <c r="O135" s="91"/>
      <c r="P135" s="91"/>
      <c r="Q135" s="82"/>
      <c r="R135" s="82"/>
      <c r="S135" s="82"/>
      <c r="T135" s="92">
        <f t="shared" si="14"/>
        <v>0</v>
      </c>
      <c r="U135" s="93" t="str">
        <f t="shared" si="20"/>
        <v/>
      </c>
      <c r="V135" s="94">
        <f t="shared" si="17"/>
        <v>0</v>
      </c>
      <c r="W135" s="86">
        <f t="shared" ca="1" si="21"/>
        <v>17</v>
      </c>
      <c r="X135" s="3">
        <f>COUNTA($C$103:C135)</f>
        <v>1</v>
      </c>
      <c r="Y135" s="6" t="str">
        <f t="shared" si="19"/>
        <v/>
      </c>
    </row>
    <row r="136" spans="2:26" ht="12" hidden="1" outlineLevel="1">
      <c r="B136" s="3">
        <v>33</v>
      </c>
      <c r="C136" s="88"/>
      <c r="F136" s="89"/>
      <c r="G136" s="90"/>
      <c r="H136" s="82"/>
      <c r="I136" s="82"/>
      <c r="J136" s="82"/>
      <c r="K136" s="82"/>
      <c r="L136" s="82"/>
      <c r="M136" s="82"/>
      <c r="N136" s="82"/>
      <c r="O136" s="91"/>
      <c r="P136" s="91"/>
      <c r="Q136" s="82"/>
      <c r="R136" s="82"/>
      <c r="S136" s="82"/>
      <c r="T136" s="92">
        <f t="shared" si="14"/>
        <v>0</v>
      </c>
      <c r="U136" s="93" t="str">
        <f t="shared" si="20"/>
        <v/>
      </c>
      <c r="V136" s="94">
        <f t="shared" si="17"/>
        <v>0</v>
      </c>
      <c r="W136" s="86">
        <f t="shared" ca="1" si="21"/>
        <v>17</v>
      </c>
      <c r="X136" s="3">
        <f>COUNTA($C$103:C136)</f>
        <v>1</v>
      </c>
      <c r="Y136" s="6" t="str">
        <f t="shared" si="19"/>
        <v/>
      </c>
    </row>
    <row r="137" spans="2:26" ht="12" hidden="1" outlineLevel="1">
      <c r="B137" s="3">
        <v>34</v>
      </c>
      <c r="C137" s="88"/>
      <c r="F137" s="89"/>
      <c r="G137" s="90"/>
      <c r="H137" s="82"/>
      <c r="I137" s="82"/>
      <c r="J137" s="82"/>
      <c r="K137" s="82"/>
      <c r="L137" s="82"/>
      <c r="M137" s="82"/>
      <c r="N137" s="82"/>
      <c r="O137" s="91"/>
      <c r="P137" s="91"/>
      <c r="Q137" s="82"/>
      <c r="R137" s="82"/>
      <c r="S137" s="82"/>
      <c r="T137" s="92">
        <f t="shared" si="14"/>
        <v>0</v>
      </c>
      <c r="U137" s="93" t="str">
        <f t="shared" si="20"/>
        <v/>
      </c>
      <c r="V137" s="94">
        <f t="shared" si="17"/>
        <v>0</v>
      </c>
      <c r="W137" s="86">
        <f t="shared" ca="1" si="21"/>
        <v>17</v>
      </c>
      <c r="X137" s="3">
        <f>COUNTA($C$103:C137)</f>
        <v>1</v>
      </c>
      <c r="Y137" s="6" t="str">
        <f t="shared" si="19"/>
        <v/>
      </c>
    </row>
    <row r="138" spans="2:26" ht="12" hidden="1" outlineLevel="1">
      <c r="B138" s="3">
        <v>35</v>
      </c>
      <c r="C138" s="88"/>
      <c r="F138" s="89"/>
      <c r="G138" s="90"/>
      <c r="H138" s="82"/>
      <c r="I138" s="82"/>
      <c r="J138" s="82"/>
      <c r="K138" s="82"/>
      <c r="L138" s="82"/>
      <c r="M138" s="82"/>
      <c r="N138" s="82"/>
      <c r="O138" s="91"/>
      <c r="P138" s="91"/>
      <c r="Q138" s="82"/>
      <c r="R138" s="82"/>
      <c r="S138" s="82"/>
      <c r="T138" s="92">
        <f t="shared" si="14"/>
        <v>0</v>
      </c>
      <c r="U138" s="93" t="str">
        <f t="shared" si="20"/>
        <v/>
      </c>
      <c r="V138" s="94">
        <f t="shared" si="17"/>
        <v>0</v>
      </c>
      <c r="W138" s="86">
        <f t="shared" ca="1" si="21"/>
        <v>17</v>
      </c>
      <c r="X138" s="3">
        <f>COUNTA($C$103:C138)</f>
        <v>1</v>
      </c>
      <c r="Y138" s="6" t="str">
        <f t="shared" si="19"/>
        <v/>
      </c>
    </row>
    <row r="139" spans="2:26" ht="12" hidden="1" outlineLevel="1">
      <c r="B139" s="3">
        <v>36</v>
      </c>
      <c r="C139" s="88"/>
      <c r="F139" s="89"/>
      <c r="G139" s="90"/>
      <c r="H139" s="82"/>
      <c r="I139" s="82"/>
      <c r="J139" s="82"/>
      <c r="K139" s="82"/>
      <c r="L139" s="82"/>
      <c r="M139" s="82"/>
      <c r="N139" s="82"/>
      <c r="O139" s="91"/>
      <c r="P139" s="91"/>
      <c r="Q139" s="82"/>
      <c r="R139" s="82"/>
      <c r="S139" s="82"/>
      <c r="T139" s="92">
        <f t="shared" si="14"/>
        <v>0</v>
      </c>
      <c r="U139" s="93" t="str">
        <f t="shared" si="20"/>
        <v/>
      </c>
      <c r="V139" s="94">
        <f t="shared" si="17"/>
        <v>0</v>
      </c>
      <c r="W139" s="86">
        <f t="shared" ca="1" si="21"/>
        <v>17</v>
      </c>
      <c r="X139" s="3">
        <f>COUNTA($C$103:C139)</f>
        <v>1</v>
      </c>
      <c r="Y139" s="6" t="str">
        <f t="shared" si="19"/>
        <v/>
      </c>
    </row>
    <row r="140" spans="2:26" ht="12" hidden="1" outlineLevel="1">
      <c r="B140" s="3">
        <v>37</v>
      </c>
      <c r="C140" s="88"/>
      <c r="F140" s="89"/>
      <c r="G140" s="90"/>
      <c r="H140" s="82"/>
      <c r="I140" s="82"/>
      <c r="J140" s="82"/>
      <c r="K140" s="82"/>
      <c r="L140" s="82"/>
      <c r="M140" s="82"/>
      <c r="N140" s="82"/>
      <c r="O140" s="91"/>
      <c r="P140" s="91"/>
      <c r="Q140" s="82"/>
      <c r="R140" s="82"/>
      <c r="S140" s="82"/>
      <c r="T140" s="92">
        <f t="shared" si="14"/>
        <v>0</v>
      </c>
      <c r="U140" s="93" t="str">
        <f t="shared" si="20"/>
        <v/>
      </c>
      <c r="V140" s="94">
        <f t="shared" si="17"/>
        <v>0</v>
      </c>
      <c r="W140" s="86">
        <f t="shared" ca="1" si="21"/>
        <v>17</v>
      </c>
      <c r="X140" s="3">
        <f>COUNTA($C$103:C140)</f>
        <v>1</v>
      </c>
      <c r="Y140" s="6" t="str">
        <f t="shared" si="19"/>
        <v/>
      </c>
    </row>
    <row r="141" spans="2:26" ht="12" hidden="1" outlineLevel="1">
      <c r="B141" s="3">
        <v>38</v>
      </c>
      <c r="C141" s="88"/>
      <c r="F141" s="89"/>
      <c r="G141" s="90"/>
      <c r="H141" s="82"/>
      <c r="I141" s="82"/>
      <c r="J141" s="82"/>
      <c r="K141" s="82"/>
      <c r="L141" s="82"/>
      <c r="M141" s="82"/>
      <c r="N141" s="82"/>
      <c r="O141" s="91"/>
      <c r="P141" s="91"/>
      <c r="Q141" s="82"/>
      <c r="R141" s="82"/>
      <c r="S141" s="82"/>
      <c r="T141" s="92">
        <f t="shared" si="14"/>
        <v>0</v>
      </c>
      <c r="U141" s="93" t="str">
        <f t="shared" si="20"/>
        <v/>
      </c>
      <c r="V141" s="94">
        <f t="shared" si="17"/>
        <v>0</v>
      </c>
      <c r="W141" s="86">
        <f t="shared" ca="1" si="21"/>
        <v>17</v>
      </c>
      <c r="X141" s="3">
        <f>COUNTA($C$103:C141)</f>
        <v>1</v>
      </c>
      <c r="Y141" s="6" t="str">
        <f t="shared" si="19"/>
        <v/>
      </c>
    </row>
    <row r="142" spans="2:26" ht="12" hidden="1" outlineLevel="1">
      <c r="B142" s="3">
        <v>39</v>
      </c>
      <c r="C142" s="88"/>
      <c r="F142" s="89"/>
      <c r="G142" s="90"/>
      <c r="H142" s="82"/>
      <c r="I142" s="82"/>
      <c r="J142" s="82"/>
      <c r="K142" s="82"/>
      <c r="L142" s="82"/>
      <c r="M142" s="82"/>
      <c r="N142" s="82"/>
      <c r="O142" s="91"/>
      <c r="P142" s="91"/>
      <c r="Q142" s="82"/>
      <c r="R142" s="82"/>
      <c r="S142" s="82"/>
      <c r="T142" s="92">
        <f t="shared" si="14"/>
        <v>0</v>
      </c>
      <c r="U142" s="93" t="str">
        <f t="shared" si="20"/>
        <v/>
      </c>
      <c r="V142" s="94">
        <f t="shared" si="17"/>
        <v>0</v>
      </c>
      <c r="W142" s="86">
        <f t="shared" ca="1" si="21"/>
        <v>17</v>
      </c>
      <c r="X142" s="3">
        <f>COUNTA($C$103:C142)</f>
        <v>1</v>
      </c>
      <c r="Y142" s="6" t="str">
        <f t="shared" si="19"/>
        <v/>
      </c>
    </row>
    <row r="143" spans="2:26" ht="12" hidden="1" outlineLevel="1">
      <c r="B143" s="3">
        <v>40</v>
      </c>
      <c r="C143" s="88"/>
      <c r="F143" s="89"/>
      <c r="G143" s="90"/>
      <c r="H143" s="82"/>
      <c r="I143" s="82"/>
      <c r="J143" s="82"/>
      <c r="K143" s="82"/>
      <c r="L143" s="82"/>
      <c r="M143" s="82"/>
      <c r="N143" s="82"/>
      <c r="O143" s="91"/>
      <c r="P143" s="91"/>
      <c r="Q143" s="82"/>
      <c r="R143" s="82"/>
      <c r="S143" s="82"/>
      <c r="T143" s="92">
        <f t="shared" si="14"/>
        <v>0</v>
      </c>
      <c r="U143" s="93" t="str">
        <f t="shared" si="20"/>
        <v/>
      </c>
      <c r="V143" s="94">
        <f t="shared" si="17"/>
        <v>0</v>
      </c>
      <c r="W143" s="86">
        <f t="shared" ca="1" si="21"/>
        <v>17</v>
      </c>
      <c r="X143" s="3">
        <f>COUNTA($C$103:C143)</f>
        <v>1</v>
      </c>
      <c r="Y143" s="6" t="str">
        <f t="shared" si="19"/>
        <v/>
      </c>
    </row>
    <row r="144" spans="2:26" ht="12" hidden="1" outlineLevel="1">
      <c r="B144" s="3">
        <v>41</v>
      </c>
      <c r="C144" s="88"/>
      <c r="F144" s="89"/>
      <c r="G144" s="90"/>
      <c r="H144" s="82"/>
      <c r="I144" s="82"/>
      <c r="J144" s="82"/>
      <c r="K144" s="82"/>
      <c r="L144" s="82"/>
      <c r="M144" s="82"/>
      <c r="N144" s="82"/>
      <c r="O144" s="91"/>
      <c r="P144" s="91"/>
      <c r="Q144" s="82"/>
      <c r="R144" s="82"/>
      <c r="S144" s="82"/>
      <c r="T144" s="92">
        <f t="shared" si="14"/>
        <v>0</v>
      </c>
      <c r="U144" s="93" t="str">
        <f t="shared" si="20"/>
        <v/>
      </c>
      <c r="V144" s="94">
        <f t="shared" si="17"/>
        <v>0</v>
      </c>
      <c r="W144" s="86">
        <f t="shared" ca="1" si="21"/>
        <v>17</v>
      </c>
      <c r="X144" s="3">
        <f>COUNTA($C$103:C144)</f>
        <v>1</v>
      </c>
      <c r="Y144" s="6" t="str">
        <f t="shared" si="19"/>
        <v/>
      </c>
    </row>
    <row r="145" spans="2:25" ht="12" hidden="1" outlineLevel="1">
      <c r="B145" s="3">
        <v>42</v>
      </c>
      <c r="C145" s="88"/>
      <c r="F145" s="89"/>
      <c r="G145" s="90"/>
      <c r="H145" s="82"/>
      <c r="I145" s="82"/>
      <c r="J145" s="82"/>
      <c r="K145" s="82"/>
      <c r="L145" s="82"/>
      <c r="M145" s="82"/>
      <c r="N145" s="82"/>
      <c r="O145" s="91"/>
      <c r="P145" s="91"/>
      <c r="Q145" s="82"/>
      <c r="R145" s="82"/>
      <c r="S145" s="82"/>
      <c r="T145" s="92">
        <f t="shared" si="14"/>
        <v>0</v>
      </c>
      <c r="U145" s="93" t="str">
        <f t="shared" si="20"/>
        <v/>
      </c>
      <c r="V145" s="94">
        <f t="shared" si="17"/>
        <v>0</v>
      </c>
      <c r="W145" s="86">
        <f t="shared" ca="1" si="21"/>
        <v>17</v>
      </c>
      <c r="X145" s="3">
        <f>COUNTA($C$103:C145)</f>
        <v>1</v>
      </c>
      <c r="Y145" s="6" t="str">
        <f t="shared" si="19"/>
        <v/>
      </c>
    </row>
    <row r="146" spans="2:25" ht="12" hidden="1" outlineLevel="1">
      <c r="B146" s="3">
        <v>43</v>
      </c>
      <c r="C146" s="88"/>
      <c r="F146" s="89"/>
      <c r="G146" s="90"/>
      <c r="H146" s="82"/>
      <c r="I146" s="82"/>
      <c r="J146" s="82"/>
      <c r="K146" s="82"/>
      <c r="L146" s="82"/>
      <c r="M146" s="82"/>
      <c r="N146" s="82"/>
      <c r="O146" s="91"/>
      <c r="P146" s="91"/>
      <c r="Q146" s="82"/>
      <c r="R146" s="82"/>
      <c r="S146" s="82"/>
      <c r="T146" s="92">
        <f t="shared" si="14"/>
        <v>0</v>
      </c>
      <c r="U146" s="93" t="str">
        <f t="shared" si="20"/>
        <v/>
      </c>
      <c r="V146" s="94">
        <f t="shared" si="17"/>
        <v>0</v>
      </c>
      <c r="W146" s="86">
        <f t="shared" ca="1" si="21"/>
        <v>17</v>
      </c>
      <c r="X146" s="3">
        <f>COUNTA($C$103:C146)</f>
        <v>1</v>
      </c>
      <c r="Y146" s="6" t="str">
        <f t="shared" si="19"/>
        <v/>
      </c>
    </row>
    <row r="147" spans="2:25" ht="12" hidden="1" outlineLevel="1">
      <c r="B147" s="3">
        <v>44</v>
      </c>
      <c r="C147" s="88"/>
      <c r="F147" s="89"/>
      <c r="G147" s="90"/>
      <c r="H147" s="82"/>
      <c r="I147" s="82"/>
      <c r="J147" s="82"/>
      <c r="K147" s="82"/>
      <c r="L147" s="82"/>
      <c r="M147" s="82"/>
      <c r="N147" s="82"/>
      <c r="O147" s="91"/>
      <c r="P147" s="91"/>
      <c r="Q147" s="82"/>
      <c r="R147" s="82"/>
      <c r="S147" s="82"/>
      <c r="T147" s="92">
        <f t="shared" si="14"/>
        <v>0</v>
      </c>
      <c r="U147" s="93" t="str">
        <f t="shared" si="20"/>
        <v/>
      </c>
      <c r="V147" s="94">
        <f t="shared" si="17"/>
        <v>0</v>
      </c>
      <c r="W147" s="86">
        <f t="shared" ca="1" si="21"/>
        <v>17</v>
      </c>
      <c r="X147" s="3">
        <f>COUNTA($C$103:C147)</f>
        <v>1</v>
      </c>
      <c r="Y147" s="6" t="str">
        <f t="shared" si="19"/>
        <v/>
      </c>
    </row>
    <row r="148" spans="2:25" ht="12" hidden="1" outlineLevel="1">
      <c r="B148" s="3">
        <v>45</v>
      </c>
      <c r="C148" s="88"/>
      <c r="F148" s="95"/>
      <c r="G148" s="96"/>
      <c r="H148" s="82"/>
      <c r="I148" s="82"/>
      <c r="J148" s="82"/>
      <c r="K148" s="82"/>
      <c r="L148" s="82"/>
      <c r="M148" s="82"/>
      <c r="N148" s="82"/>
      <c r="O148" s="91"/>
      <c r="P148" s="91"/>
      <c r="Q148" s="82"/>
      <c r="R148" s="82"/>
      <c r="S148" s="82"/>
      <c r="T148" s="97">
        <f t="shared" si="14"/>
        <v>0</v>
      </c>
      <c r="U148" s="98" t="str">
        <f t="shared" si="20"/>
        <v/>
      </c>
      <c r="V148" s="99">
        <f t="shared" si="17"/>
        <v>0</v>
      </c>
      <c r="W148" s="86">
        <f t="shared" ca="1" si="21"/>
        <v>17</v>
      </c>
      <c r="X148" s="3">
        <f>COUNTA($C$103:C148)</f>
        <v>1</v>
      </c>
      <c r="Y148" s="6" t="str">
        <f t="shared" si="19"/>
        <v/>
      </c>
    </row>
    <row r="149" spans="2:25" ht="12" hidden="1" outlineLevel="1">
      <c r="B149" s="3" t="s">
        <v>40</v>
      </c>
      <c r="C149" s="88"/>
      <c r="F149" s="33"/>
      <c r="G149" s="34" t="s">
        <v>47</v>
      </c>
      <c r="H149" s="100">
        <f t="shared" ref="H149:S149" si="22">SUM(H132:H148)</f>
        <v>0</v>
      </c>
      <c r="I149" s="101">
        <f t="shared" si="22"/>
        <v>0</v>
      </c>
      <c r="J149" s="101">
        <f t="shared" si="22"/>
        <v>0</v>
      </c>
      <c r="K149" s="101">
        <f t="shared" si="22"/>
        <v>0</v>
      </c>
      <c r="L149" s="101">
        <f t="shared" si="22"/>
        <v>0</v>
      </c>
      <c r="M149" s="101">
        <f t="shared" si="22"/>
        <v>0</v>
      </c>
      <c r="N149" s="101">
        <f t="shared" si="22"/>
        <v>0</v>
      </c>
      <c r="O149" s="101">
        <f t="shared" si="22"/>
        <v>0</v>
      </c>
      <c r="P149" s="101">
        <f t="shared" si="22"/>
        <v>0</v>
      </c>
      <c r="Q149" s="101">
        <f t="shared" si="22"/>
        <v>0</v>
      </c>
      <c r="R149" s="101">
        <f t="shared" si="22"/>
        <v>0</v>
      </c>
      <c r="S149" s="101">
        <f t="shared" si="22"/>
        <v>0</v>
      </c>
      <c r="T149" s="102">
        <f t="shared" si="14"/>
        <v>0</v>
      </c>
      <c r="U149" s="38" t="str">
        <f>IF(ISERROR(AVERAGE(H132:S148))=TRUE,"",AVERAGE(H132:S148))</f>
        <v/>
      </c>
      <c r="V149" s="39">
        <f t="shared" si="17"/>
        <v>0</v>
      </c>
      <c r="W149" s="86"/>
      <c r="X149" s="3">
        <f>COUNTA($C$103:C149)</f>
        <v>1</v>
      </c>
      <c r="Y149" s="6" t="str">
        <f t="shared" si="19"/>
        <v/>
      </c>
    </row>
    <row r="150" spans="2:25" ht="12" hidden="1" outlineLevel="1">
      <c r="B150" s="3">
        <v>46</v>
      </c>
      <c r="C150" s="88"/>
      <c r="F150" s="77"/>
      <c r="G150" s="78"/>
      <c r="H150" s="82"/>
      <c r="I150" s="82"/>
      <c r="J150" s="82"/>
      <c r="K150" s="82"/>
      <c r="L150" s="82"/>
      <c r="M150" s="82"/>
      <c r="N150" s="82"/>
      <c r="O150" s="91"/>
      <c r="P150" s="91"/>
      <c r="Q150" s="82"/>
      <c r="R150" s="82"/>
      <c r="S150" s="82"/>
      <c r="T150" s="83">
        <f t="shared" si="14"/>
        <v>0</v>
      </c>
      <c r="U150" s="84" t="str">
        <f t="shared" ref="U150:U186" si="23">IF(ISERROR(AVERAGE(H150:S150))=TRUE,"",AVERAGE(H150:S150))</f>
        <v/>
      </c>
      <c r="V150" s="85">
        <f t="shared" si="17"/>
        <v>0</v>
      </c>
      <c r="W150" s="86">
        <f t="shared" ref="W150:W186" ca="1" si="24">RANK(OFFSET($G$102,ROW()-102,MATCH($W$102,$H$102:$S$102,0),,),OFFSET($G$103,,MATCH($W$102,$H$102:$S$102,0),85,),0)</f>
        <v>17</v>
      </c>
      <c r="X150" s="3">
        <f>COUNTA($C$103:C150)</f>
        <v>1</v>
      </c>
      <c r="Y150" s="6" t="str">
        <f t="shared" si="19"/>
        <v/>
      </c>
    </row>
    <row r="151" spans="2:25" ht="12" hidden="1" outlineLevel="1">
      <c r="B151" s="3">
        <v>47</v>
      </c>
      <c r="C151" s="88"/>
      <c r="F151" s="89"/>
      <c r="G151" s="90"/>
      <c r="H151" s="82"/>
      <c r="I151" s="82"/>
      <c r="J151" s="82"/>
      <c r="K151" s="82"/>
      <c r="L151" s="82"/>
      <c r="M151" s="82"/>
      <c r="N151" s="82"/>
      <c r="O151" s="91"/>
      <c r="P151" s="91"/>
      <c r="Q151" s="82"/>
      <c r="R151" s="82"/>
      <c r="S151" s="82"/>
      <c r="T151" s="92">
        <f t="shared" si="14"/>
        <v>0</v>
      </c>
      <c r="U151" s="93" t="str">
        <f t="shared" si="23"/>
        <v/>
      </c>
      <c r="V151" s="94">
        <f t="shared" si="17"/>
        <v>0</v>
      </c>
      <c r="W151" s="86">
        <f t="shared" ca="1" si="24"/>
        <v>17</v>
      </c>
      <c r="X151" s="3">
        <f>COUNTA($C$103:C151)</f>
        <v>1</v>
      </c>
      <c r="Y151" s="6" t="str">
        <f t="shared" si="19"/>
        <v/>
      </c>
    </row>
    <row r="152" spans="2:25" ht="12" hidden="1" outlineLevel="1">
      <c r="B152" s="3">
        <v>48</v>
      </c>
      <c r="C152" s="88"/>
      <c r="F152" s="89"/>
      <c r="G152" s="90"/>
      <c r="H152" s="82"/>
      <c r="I152" s="82"/>
      <c r="J152" s="82"/>
      <c r="K152" s="82"/>
      <c r="L152" s="82"/>
      <c r="M152" s="82"/>
      <c r="N152" s="82"/>
      <c r="O152" s="91"/>
      <c r="P152" s="91"/>
      <c r="Q152" s="82"/>
      <c r="R152" s="82"/>
      <c r="S152" s="82"/>
      <c r="T152" s="92">
        <f t="shared" si="14"/>
        <v>0</v>
      </c>
      <c r="U152" s="93" t="str">
        <f t="shared" si="23"/>
        <v/>
      </c>
      <c r="V152" s="94">
        <f t="shared" si="17"/>
        <v>0</v>
      </c>
      <c r="W152" s="86">
        <f t="shared" ca="1" si="24"/>
        <v>17</v>
      </c>
      <c r="X152" s="3">
        <f>COUNTA($C$103:C152)</f>
        <v>1</v>
      </c>
      <c r="Y152" s="6" t="str">
        <f t="shared" si="19"/>
        <v/>
      </c>
    </row>
    <row r="153" spans="2:25" ht="12" hidden="1" outlineLevel="1">
      <c r="B153" s="3">
        <v>49</v>
      </c>
      <c r="C153" s="88"/>
      <c r="F153" s="89"/>
      <c r="G153" s="90"/>
      <c r="H153" s="82"/>
      <c r="I153" s="82"/>
      <c r="J153" s="82"/>
      <c r="K153" s="82"/>
      <c r="L153" s="82"/>
      <c r="M153" s="82"/>
      <c r="N153" s="82"/>
      <c r="O153" s="91"/>
      <c r="P153" s="91"/>
      <c r="Q153" s="82"/>
      <c r="R153" s="82"/>
      <c r="S153" s="82"/>
      <c r="T153" s="92">
        <f t="shared" si="14"/>
        <v>0</v>
      </c>
      <c r="U153" s="93" t="str">
        <f t="shared" si="23"/>
        <v/>
      </c>
      <c r="V153" s="94">
        <f t="shared" si="17"/>
        <v>0</v>
      </c>
      <c r="W153" s="86">
        <f t="shared" ca="1" si="24"/>
        <v>17</v>
      </c>
      <c r="X153" s="3">
        <f>COUNTA($C$103:C153)</f>
        <v>1</v>
      </c>
      <c r="Y153" s="6" t="str">
        <f t="shared" si="19"/>
        <v/>
      </c>
    </row>
    <row r="154" spans="2:25" ht="12" hidden="1" outlineLevel="1">
      <c r="B154" s="3">
        <v>50</v>
      </c>
      <c r="C154" s="88"/>
      <c r="F154" s="89"/>
      <c r="G154" s="90"/>
      <c r="H154" s="82"/>
      <c r="I154" s="82"/>
      <c r="J154" s="82"/>
      <c r="K154" s="82"/>
      <c r="L154" s="82"/>
      <c r="M154" s="82"/>
      <c r="N154" s="82"/>
      <c r="O154" s="91"/>
      <c r="P154" s="91"/>
      <c r="Q154" s="82"/>
      <c r="R154" s="82"/>
      <c r="S154" s="82"/>
      <c r="T154" s="92">
        <f t="shared" si="14"/>
        <v>0</v>
      </c>
      <c r="U154" s="93" t="str">
        <f t="shared" si="23"/>
        <v/>
      </c>
      <c r="V154" s="94">
        <f t="shared" si="17"/>
        <v>0</v>
      </c>
      <c r="W154" s="86">
        <f t="shared" ca="1" si="24"/>
        <v>17</v>
      </c>
      <c r="X154" s="3">
        <f>COUNTA($C$103:C154)</f>
        <v>1</v>
      </c>
      <c r="Y154" s="6" t="str">
        <f t="shared" si="19"/>
        <v/>
      </c>
    </row>
    <row r="155" spans="2:25" ht="12" hidden="1" outlineLevel="1">
      <c r="B155" s="3">
        <v>51</v>
      </c>
      <c r="C155" s="88"/>
      <c r="F155" s="89"/>
      <c r="G155" s="90"/>
      <c r="H155" s="82"/>
      <c r="I155" s="82"/>
      <c r="J155" s="82"/>
      <c r="K155" s="82"/>
      <c r="L155" s="82"/>
      <c r="M155" s="82"/>
      <c r="N155" s="82"/>
      <c r="O155" s="91"/>
      <c r="P155" s="91"/>
      <c r="Q155" s="82"/>
      <c r="R155" s="82"/>
      <c r="S155" s="82"/>
      <c r="T155" s="92">
        <f t="shared" si="14"/>
        <v>0</v>
      </c>
      <c r="U155" s="93" t="str">
        <f t="shared" si="23"/>
        <v/>
      </c>
      <c r="V155" s="94">
        <f t="shared" si="17"/>
        <v>0</v>
      </c>
      <c r="W155" s="86">
        <f t="shared" ca="1" si="24"/>
        <v>17</v>
      </c>
      <c r="X155" s="3">
        <f>COUNTA($C$103:C155)</f>
        <v>1</v>
      </c>
      <c r="Y155" s="6" t="str">
        <f t="shared" si="19"/>
        <v/>
      </c>
    </row>
    <row r="156" spans="2:25" ht="12" hidden="1" outlineLevel="1">
      <c r="B156" s="3">
        <v>52</v>
      </c>
      <c r="C156" s="88"/>
      <c r="F156" s="89"/>
      <c r="G156" s="90"/>
      <c r="H156" s="82"/>
      <c r="I156" s="82"/>
      <c r="J156" s="82"/>
      <c r="K156" s="82"/>
      <c r="L156" s="82"/>
      <c r="M156" s="82"/>
      <c r="N156" s="82"/>
      <c r="O156" s="91"/>
      <c r="P156" s="91"/>
      <c r="Q156" s="82"/>
      <c r="R156" s="82"/>
      <c r="S156" s="82"/>
      <c r="T156" s="92">
        <f t="shared" si="14"/>
        <v>0</v>
      </c>
      <c r="U156" s="93" t="str">
        <f t="shared" si="23"/>
        <v/>
      </c>
      <c r="V156" s="94">
        <f t="shared" si="17"/>
        <v>0</v>
      </c>
      <c r="W156" s="86">
        <f t="shared" ca="1" si="24"/>
        <v>17</v>
      </c>
      <c r="X156" s="3">
        <f>COUNTA($C$103:C156)</f>
        <v>1</v>
      </c>
      <c r="Y156" s="6" t="str">
        <f t="shared" si="19"/>
        <v/>
      </c>
    </row>
    <row r="157" spans="2:25" ht="12" hidden="1" outlineLevel="1">
      <c r="B157" s="3">
        <v>53</v>
      </c>
      <c r="C157" s="88"/>
      <c r="F157" s="89"/>
      <c r="G157" s="90"/>
      <c r="H157" s="82"/>
      <c r="I157" s="82"/>
      <c r="J157" s="82"/>
      <c r="K157" s="82"/>
      <c r="L157" s="82"/>
      <c r="M157" s="82"/>
      <c r="N157" s="82"/>
      <c r="O157" s="91"/>
      <c r="P157" s="91"/>
      <c r="Q157" s="82"/>
      <c r="R157" s="82"/>
      <c r="S157" s="82"/>
      <c r="T157" s="92">
        <f t="shared" si="14"/>
        <v>0</v>
      </c>
      <c r="U157" s="93" t="str">
        <f t="shared" si="23"/>
        <v/>
      </c>
      <c r="V157" s="94">
        <f t="shared" si="17"/>
        <v>0</v>
      </c>
      <c r="W157" s="86">
        <f t="shared" ca="1" si="24"/>
        <v>17</v>
      </c>
      <c r="X157" s="3">
        <f>COUNTA($C$103:C157)</f>
        <v>1</v>
      </c>
      <c r="Y157" s="6" t="str">
        <f t="shared" si="19"/>
        <v/>
      </c>
    </row>
    <row r="158" spans="2:25" ht="12" hidden="1" outlineLevel="1">
      <c r="B158" s="3">
        <v>54</v>
      </c>
      <c r="C158" s="88"/>
      <c r="F158" s="89"/>
      <c r="G158" s="90"/>
      <c r="H158" s="82"/>
      <c r="I158" s="82"/>
      <c r="J158" s="82"/>
      <c r="K158" s="82"/>
      <c r="L158" s="82"/>
      <c r="M158" s="82"/>
      <c r="N158" s="82"/>
      <c r="O158" s="91"/>
      <c r="P158" s="91"/>
      <c r="Q158" s="82"/>
      <c r="R158" s="82"/>
      <c r="S158" s="82"/>
      <c r="T158" s="92">
        <f t="shared" si="14"/>
        <v>0</v>
      </c>
      <c r="U158" s="93" t="str">
        <f t="shared" si="23"/>
        <v/>
      </c>
      <c r="V158" s="94">
        <f t="shared" si="17"/>
        <v>0</v>
      </c>
      <c r="W158" s="86">
        <f t="shared" ca="1" si="24"/>
        <v>17</v>
      </c>
      <c r="X158" s="3">
        <f>COUNTA($C$103:C158)</f>
        <v>1</v>
      </c>
      <c r="Y158" s="6" t="str">
        <f t="shared" si="19"/>
        <v/>
      </c>
    </row>
    <row r="159" spans="2:25" ht="12" hidden="1" outlineLevel="1">
      <c r="B159" s="3">
        <v>55</v>
      </c>
      <c r="C159" s="88"/>
      <c r="F159" s="89"/>
      <c r="G159" s="90"/>
      <c r="H159" s="82"/>
      <c r="I159" s="82"/>
      <c r="J159" s="82"/>
      <c r="K159" s="82"/>
      <c r="L159" s="82"/>
      <c r="M159" s="82"/>
      <c r="N159" s="82"/>
      <c r="O159" s="91"/>
      <c r="P159" s="91"/>
      <c r="Q159" s="82"/>
      <c r="R159" s="82"/>
      <c r="S159" s="82"/>
      <c r="T159" s="92">
        <f t="shared" si="14"/>
        <v>0</v>
      </c>
      <c r="U159" s="93" t="str">
        <f t="shared" si="23"/>
        <v/>
      </c>
      <c r="V159" s="94">
        <f t="shared" si="17"/>
        <v>0</v>
      </c>
      <c r="W159" s="86">
        <f t="shared" ca="1" si="24"/>
        <v>17</v>
      </c>
      <c r="X159" s="3">
        <f>COUNTA($C$103:C159)</f>
        <v>1</v>
      </c>
      <c r="Y159" s="6" t="str">
        <f t="shared" si="19"/>
        <v/>
      </c>
    </row>
    <row r="160" spans="2:25" ht="12" hidden="1" outlineLevel="1">
      <c r="B160" s="3">
        <v>56</v>
      </c>
      <c r="C160" s="88"/>
      <c r="F160" s="89"/>
      <c r="G160" s="90"/>
      <c r="H160" s="82"/>
      <c r="I160" s="82"/>
      <c r="J160" s="82"/>
      <c r="K160" s="82"/>
      <c r="L160" s="82"/>
      <c r="M160" s="82"/>
      <c r="N160" s="82"/>
      <c r="O160" s="91"/>
      <c r="P160" s="91"/>
      <c r="Q160" s="82"/>
      <c r="R160" s="82"/>
      <c r="S160" s="82"/>
      <c r="T160" s="92">
        <f t="shared" si="14"/>
        <v>0</v>
      </c>
      <c r="U160" s="93" t="str">
        <f t="shared" si="23"/>
        <v/>
      </c>
      <c r="V160" s="94">
        <f t="shared" si="17"/>
        <v>0</v>
      </c>
      <c r="W160" s="86">
        <f t="shared" ca="1" si="24"/>
        <v>17</v>
      </c>
      <c r="X160" s="3">
        <f>COUNTA($C$103:C160)</f>
        <v>1</v>
      </c>
      <c r="Y160" s="6" t="str">
        <f t="shared" si="19"/>
        <v/>
      </c>
    </row>
    <row r="161" spans="2:25" ht="12" hidden="1" outlineLevel="1">
      <c r="B161" s="3">
        <v>57</v>
      </c>
      <c r="C161" s="88"/>
      <c r="F161" s="89"/>
      <c r="G161" s="90"/>
      <c r="H161" s="82"/>
      <c r="I161" s="82"/>
      <c r="J161" s="82"/>
      <c r="K161" s="82"/>
      <c r="L161" s="82"/>
      <c r="M161" s="82"/>
      <c r="N161" s="82"/>
      <c r="O161" s="91"/>
      <c r="P161" s="91"/>
      <c r="Q161" s="82"/>
      <c r="R161" s="82"/>
      <c r="S161" s="82"/>
      <c r="T161" s="92">
        <f t="shared" si="14"/>
        <v>0</v>
      </c>
      <c r="U161" s="93" t="str">
        <f t="shared" si="23"/>
        <v/>
      </c>
      <c r="V161" s="94">
        <f t="shared" si="17"/>
        <v>0</v>
      </c>
      <c r="W161" s="86">
        <f t="shared" ca="1" si="24"/>
        <v>17</v>
      </c>
      <c r="X161" s="3">
        <f>COUNTA($C$103:C161)</f>
        <v>1</v>
      </c>
      <c r="Y161" s="6" t="str">
        <f t="shared" si="19"/>
        <v/>
      </c>
    </row>
    <row r="162" spans="2:25" ht="12" hidden="1" outlineLevel="1">
      <c r="B162" s="3">
        <v>58</v>
      </c>
      <c r="C162" s="88"/>
      <c r="F162" s="89"/>
      <c r="G162" s="90"/>
      <c r="H162" s="82"/>
      <c r="I162" s="82"/>
      <c r="J162" s="82"/>
      <c r="K162" s="82"/>
      <c r="L162" s="82"/>
      <c r="M162" s="82"/>
      <c r="N162" s="82"/>
      <c r="O162" s="91"/>
      <c r="P162" s="91"/>
      <c r="Q162" s="82"/>
      <c r="R162" s="82"/>
      <c r="S162" s="82"/>
      <c r="T162" s="92">
        <f t="shared" si="14"/>
        <v>0</v>
      </c>
      <c r="U162" s="93" t="str">
        <f t="shared" si="23"/>
        <v/>
      </c>
      <c r="V162" s="94">
        <f t="shared" si="17"/>
        <v>0</v>
      </c>
      <c r="W162" s="86">
        <f t="shared" ca="1" si="24"/>
        <v>17</v>
      </c>
      <c r="X162" s="3">
        <f>COUNTA($C$103:C162)</f>
        <v>1</v>
      </c>
      <c r="Y162" s="6" t="str">
        <f t="shared" si="19"/>
        <v/>
      </c>
    </row>
    <row r="163" spans="2:25" ht="12" hidden="1" outlineLevel="1">
      <c r="B163" s="3">
        <v>59</v>
      </c>
      <c r="C163" s="88"/>
      <c r="F163" s="89"/>
      <c r="G163" s="90"/>
      <c r="H163" s="82"/>
      <c r="I163" s="82"/>
      <c r="J163" s="82"/>
      <c r="K163" s="82"/>
      <c r="L163" s="82"/>
      <c r="M163" s="82"/>
      <c r="N163" s="82"/>
      <c r="O163" s="91"/>
      <c r="P163" s="91"/>
      <c r="Q163" s="82"/>
      <c r="R163" s="82"/>
      <c r="S163" s="82"/>
      <c r="T163" s="92">
        <f t="shared" si="14"/>
        <v>0</v>
      </c>
      <c r="U163" s="93" t="str">
        <f t="shared" si="23"/>
        <v/>
      </c>
      <c r="V163" s="94">
        <f t="shared" si="17"/>
        <v>0</v>
      </c>
      <c r="W163" s="86">
        <f t="shared" ca="1" si="24"/>
        <v>17</v>
      </c>
      <c r="X163" s="3">
        <f>COUNTA($C$103:C163)</f>
        <v>1</v>
      </c>
      <c r="Y163" s="6" t="str">
        <f t="shared" si="19"/>
        <v/>
      </c>
    </row>
    <row r="164" spans="2:25" ht="12" hidden="1" outlineLevel="1">
      <c r="B164" s="3">
        <v>60</v>
      </c>
      <c r="C164" s="88"/>
      <c r="F164" s="89"/>
      <c r="G164" s="90"/>
      <c r="H164" s="82"/>
      <c r="I164" s="82"/>
      <c r="J164" s="82"/>
      <c r="K164" s="82"/>
      <c r="L164" s="82"/>
      <c r="M164" s="82"/>
      <c r="N164" s="82"/>
      <c r="O164" s="91"/>
      <c r="P164" s="91"/>
      <c r="Q164" s="82"/>
      <c r="R164" s="82"/>
      <c r="S164" s="82"/>
      <c r="T164" s="92">
        <f t="shared" si="14"/>
        <v>0</v>
      </c>
      <c r="U164" s="93" t="str">
        <f t="shared" si="23"/>
        <v/>
      </c>
      <c r="V164" s="94">
        <f t="shared" si="17"/>
        <v>0</v>
      </c>
      <c r="W164" s="86">
        <f t="shared" ca="1" si="24"/>
        <v>17</v>
      </c>
      <c r="X164" s="3">
        <f>COUNTA($C$103:C164)</f>
        <v>1</v>
      </c>
      <c r="Y164" s="6" t="str">
        <f t="shared" si="19"/>
        <v/>
      </c>
    </row>
    <row r="165" spans="2:25" ht="12" hidden="1" outlineLevel="1">
      <c r="B165" s="3">
        <v>61</v>
      </c>
      <c r="C165" s="88"/>
      <c r="F165" s="89"/>
      <c r="G165" s="90"/>
      <c r="H165" s="82"/>
      <c r="I165" s="82"/>
      <c r="J165" s="82"/>
      <c r="K165" s="82"/>
      <c r="L165" s="82"/>
      <c r="M165" s="82"/>
      <c r="N165" s="82"/>
      <c r="O165" s="91"/>
      <c r="P165" s="91"/>
      <c r="Q165" s="82"/>
      <c r="R165" s="82"/>
      <c r="S165" s="82"/>
      <c r="T165" s="92">
        <f t="shared" si="14"/>
        <v>0</v>
      </c>
      <c r="U165" s="93" t="str">
        <f t="shared" si="23"/>
        <v/>
      </c>
      <c r="V165" s="94">
        <f t="shared" si="17"/>
        <v>0</v>
      </c>
      <c r="W165" s="86">
        <f t="shared" ca="1" si="24"/>
        <v>17</v>
      </c>
      <c r="X165" s="3">
        <f>COUNTA($C$103:C165)</f>
        <v>1</v>
      </c>
      <c r="Y165" s="6" t="str">
        <f t="shared" si="19"/>
        <v/>
      </c>
    </row>
    <row r="166" spans="2:25" ht="12" hidden="1" outlineLevel="1">
      <c r="B166" s="3">
        <v>62</v>
      </c>
      <c r="C166" s="88"/>
      <c r="F166" s="89"/>
      <c r="G166" s="90"/>
      <c r="H166" s="82"/>
      <c r="I166" s="82"/>
      <c r="J166" s="82"/>
      <c r="K166" s="82"/>
      <c r="L166" s="82"/>
      <c r="M166" s="82"/>
      <c r="N166" s="82"/>
      <c r="O166" s="91"/>
      <c r="P166" s="91"/>
      <c r="Q166" s="82"/>
      <c r="R166" s="82"/>
      <c r="S166" s="82"/>
      <c r="T166" s="92">
        <f t="shared" si="14"/>
        <v>0</v>
      </c>
      <c r="U166" s="93" t="str">
        <f t="shared" si="23"/>
        <v/>
      </c>
      <c r="V166" s="94">
        <f t="shared" si="17"/>
        <v>0</v>
      </c>
      <c r="W166" s="86">
        <f t="shared" ca="1" si="24"/>
        <v>17</v>
      </c>
      <c r="X166" s="3">
        <f>COUNTA($C$103:C166)</f>
        <v>1</v>
      </c>
      <c r="Y166" s="6" t="str">
        <f t="shared" si="19"/>
        <v/>
      </c>
    </row>
    <row r="167" spans="2:25" ht="12" hidden="1" outlineLevel="1">
      <c r="B167" s="3">
        <v>63</v>
      </c>
      <c r="C167" s="88"/>
      <c r="F167" s="89"/>
      <c r="G167" s="90"/>
      <c r="H167" s="82"/>
      <c r="I167" s="82"/>
      <c r="J167" s="82"/>
      <c r="K167" s="82"/>
      <c r="L167" s="82"/>
      <c r="M167" s="82"/>
      <c r="N167" s="82"/>
      <c r="O167" s="91"/>
      <c r="P167" s="91"/>
      <c r="Q167" s="82"/>
      <c r="R167" s="82"/>
      <c r="S167" s="82"/>
      <c r="T167" s="92">
        <f t="shared" ref="T167:T190" si="25">SUM(H167:S167)</f>
        <v>0</v>
      </c>
      <c r="U167" s="93" t="str">
        <f t="shared" si="23"/>
        <v/>
      </c>
      <c r="V167" s="94">
        <f t="shared" si="17"/>
        <v>0</v>
      </c>
      <c r="W167" s="86">
        <f t="shared" ca="1" si="24"/>
        <v>17</v>
      </c>
      <c r="X167" s="3">
        <f>COUNTA($C$103:C167)</f>
        <v>1</v>
      </c>
      <c r="Y167" s="6" t="str">
        <f t="shared" si="19"/>
        <v/>
      </c>
    </row>
    <row r="168" spans="2:25" ht="12" hidden="1" outlineLevel="1">
      <c r="B168" s="3">
        <v>64</v>
      </c>
      <c r="C168" s="88"/>
      <c r="F168" s="89"/>
      <c r="G168" s="90"/>
      <c r="H168" s="82"/>
      <c r="I168" s="82"/>
      <c r="J168" s="82"/>
      <c r="K168" s="82"/>
      <c r="L168" s="82"/>
      <c r="M168" s="82"/>
      <c r="N168" s="82"/>
      <c r="O168" s="91"/>
      <c r="P168" s="91"/>
      <c r="Q168" s="82"/>
      <c r="R168" s="82"/>
      <c r="S168" s="82"/>
      <c r="T168" s="92">
        <f t="shared" si="25"/>
        <v>0</v>
      </c>
      <c r="U168" s="93" t="str">
        <f t="shared" si="23"/>
        <v/>
      </c>
      <c r="V168" s="94">
        <f t="shared" ref="V168:V188" si="26">IF(ISERROR(T168/$T$188)=TRUE,"",T168/$T$188)</f>
        <v>0</v>
      </c>
      <c r="W168" s="86">
        <f t="shared" ca="1" si="24"/>
        <v>17</v>
      </c>
      <c r="X168" s="3">
        <f>COUNTA($C$103:C168)</f>
        <v>1</v>
      </c>
      <c r="Y168" s="6" t="str">
        <f t="shared" si="19"/>
        <v/>
      </c>
    </row>
    <row r="169" spans="2:25" ht="12" hidden="1" outlineLevel="1">
      <c r="B169" s="3">
        <v>65</v>
      </c>
      <c r="C169" s="88"/>
      <c r="F169" s="89"/>
      <c r="G169" s="90"/>
      <c r="H169" s="82"/>
      <c r="I169" s="82"/>
      <c r="J169" s="82"/>
      <c r="K169" s="82"/>
      <c r="L169" s="82"/>
      <c r="M169" s="82"/>
      <c r="N169" s="82"/>
      <c r="O169" s="91"/>
      <c r="P169" s="91"/>
      <c r="Q169" s="82"/>
      <c r="R169" s="82"/>
      <c r="S169" s="82"/>
      <c r="T169" s="92">
        <f t="shared" si="25"/>
        <v>0</v>
      </c>
      <c r="U169" s="93" t="str">
        <f t="shared" si="23"/>
        <v/>
      </c>
      <c r="V169" s="94">
        <f t="shared" si="26"/>
        <v>0</v>
      </c>
      <c r="W169" s="86">
        <f t="shared" ca="1" si="24"/>
        <v>17</v>
      </c>
      <c r="X169" s="3">
        <f>COUNTA($C$103:C169)</f>
        <v>1</v>
      </c>
      <c r="Y169" s="6" t="str">
        <f t="shared" si="19"/>
        <v/>
      </c>
    </row>
    <row r="170" spans="2:25" ht="12" hidden="1" outlineLevel="1">
      <c r="B170" s="3">
        <v>66</v>
      </c>
      <c r="C170" s="88"/>
      <c r="F170" s="89"/>
      <c r="G170" s="90"/>
      <c r="H170" s="82"/>
      <c r="I170" s="82"/>
      <c r="J170" s="82"/>
      <c r="K170" s="82"/>
      <c r="L170" s="82"/>
      <c r="M170" s="82"/>
      <c r="N170" s="82"/>
      <c r="O170" s="91"/>
      <c r="P170" s="91"/>
      <c r="Q170" s="82"/>
      <c r="R170" s="82"/>
      <c r="S170" s="82"/>
      <c r="T170" s="92">
        <f t="shared" si="25"/>
        <v>0</v>
      </c>
      <c r="U170" s="93" t="str">
        <f t="shared" si="23"/>
        <v/>
      </c>
      <c r="V170" s="94">
        <f t="shared" si="26"/>
        <v>0</v>
      </c>
      <c r="W170" s="86">
        <f t="shared" ca="1" si="24"/>
        <v>17</v>
      </c>
      <c r="X170" s="3">
        <f>COUNTA($C$103:C170)</f>
        <v>1</v>
      </c>
      <c r="Y170" s="6" t="str">
        <f t="shared" si="19"/>
        <v/>
      </c>
    </row>
    <row r="171" spans="2:25" ht="12" hidden="1" outlineLevel="1">
      <c r="B171" s="3">
        <v>67</v>
      </c>
      <c r="C171" s="88"/>
      <c r="F171" s="89"/>
      <c r="G171" s="90"/>
      <c r="H171" s="82"/>
      <c r="I171" s="82"/>
      <c r="J171" s="82"/>
      <c r="K171" s="82"/>
      <c r="L171" s="82"/>
      <c r="M171" s="82"/>
      <c r="N171" s="82"/>
      <c r="O171" s="91"/>
      <c r="P171" s="91"/>
      <c r="Q171" s="82"/>
      <c r="R171" s="82"/>
      <c r="S171" s="82"/>
      <c r="T171" s="92">
        <f t="shared" si="25"/>
        <v>0</v>
      </c>
      <c r="U171" s="93" t="str">
        <f t="shared" si="23"/>
        <v/>
      </c>
      <c r="V171" s="94">
        <f t="shared" si="26"/>
        <v>0</v>
      </c>
      <c r="W171" s="86">
        <f t="shared" ca="1" si="24"/>
        <v>17</v>
      </c>
      <c r="X171" s="3">
        <f>COUNTA($C$103:C171)</f>
        <v>1</v>
      </c>
      <c r="Y171" s="6" t="str">
        <f t="shared" si="19"/>
        <v/>
      </c>
    </row>
    <row r="172" spans="2:25" ht="12" hidden="1" outlineLevel="1">
      <c r="B172" s="3">
        <v>68</v>
      </c>
      <c r="C172" s="88"/>
      <c r="F172" s="89"/>
      <c r="G172" s="90"/>
      <c r="H172" s="82"/>
      <c r="I172" s="82"/>
      <c r="J172" s="82"/>
      <c r="K172" s="82"/>
      <c r="L172" s="82"/>
      <c r="M172" s="82"/>
      <c r="N172" s="82"/>
      <c r="O172" s="91"/>
      <c r="P172" s="91"/>
      <c r="Q172" s="82"/>
      <c r="R172" s="82"/>
      <c r="S172" s="82"/>
      <c r="T172" s="92">
        <f t="shared" si="25"/>
        <v>0</v>
      </c>
      <c r="U172" s="93" t="str">
        <f t="shared" si="23"/>
        <v/>
      </c>
      <c r="V172" s="94">
        <f t="shared" si="26"/>
        <v>0</v>
      </c>
      <c r="W172" s="86">
        <f t="shared" ca="1" si="24"/>
        <v>17</v>
      </c>
      <c r="X172" s="3">
        <f>COUNTA($C$103:C172)</f>
        <v>1</v>
      </c>
      <c r="Y172" s="6" t="str">
        <f t="shared" si="19"/>
        <v/>
      </c>
    </row>
    <row r="173" spans="2:25" ht="12" hidden="1" outlineLevel="1">
      <c r="B173" s="3">
        <v>69</v>
      </c>
      <c r="C173" s="88"/>
      <c r="F173" s="89"/>
      <c r="G173" s="90"/>
      <c r="H173" s="82"/>
      <c r="I173" s="82"/>
      <c r="J173" s="82"/>
      <c r="K173" s="82"/>
      <c r="L173" s="82"/>
      <c r="M173" s="82"/>
      <c r="N173" s="82"/>
      <c r="O173" s="91"/>
      <c r="P173" s="91"/>
      <c r="Q173" s="82"/>
      <c r="R173" s="82"/>
      <c r="S173" s="82"/>
      <c r="T173" s="92">
        <f t="shared" si="25"/>
        <v>0</v>
      </c>
      <c r="U173" s="93" t="str">
        <f t="shared" si="23"/>
        <v/>
      </c>
      <c r="V173" s="94">
        <f t="shared" si="26"/>
        <v>0</v>
      </c>
      <c r="W173" s="86">
        <f t="shared" ca="1" si="24"/>
        <v>17</v>
      </c>
      <c r="X173" s="3">
        <f>COUNTA($C$103:C173)</f>
        <v>1</v>
      </c>
      <c r="Y173" s="6" t="str">
        <f t="shared" si="19"/>
        <v/>
      </c>
    </row>
    <row r="174" spans="2:25" ht="12" hidden="1" outlineLevel="1">
      <c r="B174" s="3">
        <v>70</v>
      </c>
      <c r="C174" s="88"/>
      <c r="F174" s="89"/>
      <c r="G174" s="90"/>
      <c r="H174" s="82"/>
      <c r="I174" s="82"/>
      <c r="J174" s="82"/>
      <c r="K174" s="82"/>
      <c r="L174" s="82"/>
      <c r="M174" s="82"/>
      <c r="N174" s="82"/>
      <c r="O174" s="91"/>
      <c r="P174" s="91"/>
      <c r="Q174" s="82"/>
      <c r="R174" s="82"/>
      <c r="S174" s="82"/>
      <c r="T174" s="92">
        <f t="shared" si="25"/>
        <v>0</v>
      </c>
      <c r="U174" s="93" t="str">
        <f t="shared" si="23"/>
        <v/>
      </c>
      <c r="V174" s="94">
        <f t="shared" si="26"/>
        <v>0</v>
      </c>
      <c r="W174" s="86">
        <f t="shared" ca="1" si="24"/>
        <v>17</v>
      </c>
      <c r="X174" s="3">
        <f>COUNTA($C$103:C174)</f>
        <v>1</v>
      </c>
      <c r="Y174" s="6" t="str">
        <f t="shared" si="19"/>
        <v/>
      </c>
    </row>
    <row r="175" spans="2:25" ht="12" hidden="1" outlineLevel="1">
      <c r="B175" s="3">
        <v>71</v>
      </c>
      <c r="C175" s="88"/>
      <c r="F175" s="89"/>
      <c r="G175" s="90"/>
      <c r="H175" s="82"/>
      <c r="I175" s="82"/>
      <c r="J175" s="82"/>
      <c r="K175" s="82"/>
      <c r="L175" s="82"/>
      <c r="M175" s="82"/>
      <c r="N175" s="82"/>
      <c r="O175" s="91"/>
      <c r="P175" s="91"/>
      <c r="Q175" s="82"/>
      <c r="R175" s="82"/>
      <c r="S175" s="82"/>
      <c r="T175" s="92">
        <f t="shared" si="25"/>
        <v>0</v>
      </c>
      <c r="U175" s="93" t="str">
        <f t="shared" si="23"/>
        <v/>
      </c>
      <c r="V175" s="94">
        <f t="shared" si="26"/>
        <v>0</v>
      </c>
      <c r="W175" s="86">
        <f t="shared" ca="1" si="24"/>
        <v>17</v>
      </c>
      <c r="X175" s="3">
        <f>COUNTA($C$103:C175)</f>
        <v>1</v>
      </c>
      <c r="Y175" s="6" t="str">
        <f t="shared" si="19"/>
        <v/>
      </c>
    </row>
    <row r="176" spans="2:25" ht="12" hidden="1" outlineLevel="1">
      <c r="B176" s="3">
        <v>72</v>
      </c>
      <c r="C176" s="88"/>
      <c r="F176" s="89"/>
      <c r="G176" s="90"/>
      <c r="H176" s="82"/>
      <c r="I176" s="82"/>
      <c r="J176" s="82"/>
      <c r="K176" s="82"/>
      <c r="L176" s="82"/>
      <c r="M176" s="82"/>
      <c r="N176" s="82"/>
      <c r="O176" s="91"/>
      <c r="P176" s="91"/>
      <c r="Q176" s="82"/>
      <c r="R176" s="82"/>
      <c r="S176" s="82"/>
      <c r="T176" s="92">
        <f t="shared" si="25"/>
        <v>0</v>
      </c>
      <c r="U176" s="93" t="str">
        <f t="shared" si="23"/>
        <v/>
      </c>
      <c r="V176" s="94">
        <f t="shared" si="26"/>
        <v>0</v>
      </c>
      <c r="W176" s="86">
        <f t="shared" ca="1" si="24"/>
        <v>17</v>
      </c>
      <c r="X176" s="3">
        <f>COUNTA($C$103:C176)</f>
        <v>1</v>
      </c>
      <c r="Y176" s="6" t="str">
        <f t="shared" si="19"/>
        <v/>
      </c>
    </row>
    <row r="177" spans="2:25" ht="12" hidden="1" outlineLevel="1">
      <c r="B177" s="3">
        <v>73</v>
      </c>
      <c r="C177" s="88"/>
      <c r="F177" s="89"/>
      <c r="G177" s="90"/>
      <c r="H177" s="82"/>
      <c r="I177" s="82"/>
      <c r="J177" s="82"/>
      <c r="K177" s="82"/>
      <c r="L177" s="82"/>
      <c r="M177" s="82"/>
      <c r="N177" s="82"/>
      <c r="O177" s="91"/>
      <c r="P177" s="91"/>
      <c r="Q177" s="82"/>
      <c r="R177" s="82"/>
      <c r="S177" s="82"/>
      <c r="T177" s="92">
        <f t="shared" si="25"/>
        <v>0</v>
      </c>
      <c r="U177" s="93" t="str">
        <f t="shared" si="23"/>
        <v/>
      </c>
      <c r="V177" s="94">
        <f t="shared" si="26"/>
        <v>0</v>
      </c>
      <c r="W177" s="86">
        <f t="shared" ca="1" si="24"/>
        <v>17</v>
      </c>
      <c r="X177" s="3">
        <f>COUNTA($C$103:C177)</f>
        <v>1</v>
      </c>
      <c r="Y177" s="6" t="str">
        <f t="shared" si="19"/>
        <v/>
      </c>
    </row>
    <row r="178" spans="2:25" ht="12" hidden="1" outlineLevel="1">
      <c r="B178" s="3">
        <v>74</v>
      </c>
      <c r="C178" s="88"/>
      <c r="F178" s="89"/>
      <c r="G178" s="90"/>
      <c r="H178" s="82"/>
      <c r="I178" s="82"/>
      <c r="J178" s="82"/>
      <c r="K178" s="82"/>
      <c r="L178" s="82"/>
      <c r="M178" s="82"/>
      <c r="N178" s="82"/>
      <c r="O178" s="91"/>
      <c r="P178" s="91"/>
      <c r="Q178" s="82"/>
      <c r="R178" s="82"/>
      <c r="S178" s="82"/>
      <c r="T178" s="92">
        <f t="shared" si="25"/>
        <v>0</v>
      </c>
      <c r="U178" s="93" t="str">
        <f t="shared" si="23"/>
        <v/>
      </c>
      <c r="V178" s="94">
        <f t="shared" si="26"/>
        <v>0</v>
      </c>
      <c r="W178" s="86">
        <f t="shared" ca="1" si="24"/>
        <v>17</v>
      </c>
      <c r="X178" s="3">
        <f>COUNTA($C$103:C178)</f>
        <v>1</v>
      </c>
      <c r="Y178" s="6" t="str">
        <f t="shared" si="19"/>
        <v/>
      </c>
    </row>
    <row r="179" spans="2:25" ht="12" hidden="1" outlineLevel="1">
      <c r="B179" s="3">
        <v>75</v>
      </c>
      <c r="C179" s="88"/>
      <c r="F179" s="89"/>
      <c r="G179" s="90"/>
      <c r="H179" s="82"/>
      <c r="I179" s="82"/>
      <c r="J179" s="82"/>
      <c r="K179" s="82"/>
      <c r="L179" s="82"/>
      <c r="M179" s="82"/>
      <c r="N179" s="82"/>
      <c r="O179" s="91"/>
      <c r="P179" s="91"/>
      <c r="Q179" s="82"/>
      <c r="R179" s="82"/>
      <c r="S179" s="82"/>
      <c r="T179" s="92">
        <f t="shared" si="25"/>
        <v>0</v>
      </c>
      <c r="U179" s="93" t="str">
        <f t="shared" si="23"/>
        <v/>
      </c>
      <c r="V179" s="94">
        <f t="shared" si="26"/>
        <v>0</v>
      </c>
      <c r="W179" s="86">
        <f t="shared" ca="1" si="24"/>
        <v>17</v>
      </c>
      <c r="X179" s="3">
        <f>COUNTA($C$103:C179)</f>
        <v>1</v>
      </c>
      <c r="Y179" s="6" t="str">
        <f t="shared" si="19"/>
        <v/>
      </c>
    </row>
    <row r="180" spans="2:25" ht="12" hidden="1" outlineLevel="1">
      <c r="B180" s="3">
        <v>76</v>
      </c>
      <c r="C180" s="88"/>
      <c r="F180" s="89"/>
      <c r="G180" s="90"/>
      <c r="H180" s="82"/>
      <c r="I180" s="82"/>
      <c r="J180" s="82"/>
      <c r="K180" s="82"/>
      <c r="L180" s="82"/>
      <c r="M180" s="82"/>
      <c r="N180" s="82"/>
      <c r="O180" s="91"/>
      <c r="P180" s="91"/>
      <c r="Q180" s="82"/>
      <c r="R180" s="82"/>
      <c r="S180" s="82"/>
      <c r="T180" s="92">
        <f t="shared" si="25"/>
        <v>0</v>
      </c>
      <c r="U180" s="93" t="str">
        <f t="shared" si="23"/>
        <v/>
      </c>
      <c r="V180" s="94">
        <f t="shared" si="26"/>
        <v>0</v>
      </c>
      <c r="W180" s="86">
        <f t="shared" ca="1" si="24"/>
        <v>17</v>
      </c>
      <c r="X180" s="3">
        <f>COUNTA($C$103:C180)</f>
        <v>1</v>
      </c>
      <c r="Y180" s="6" t="str">
        <f t="shared" si="19"/>
        <v/>
      </c>
    </row>
    <row r="181" spans="2:25" ht="12" hidden="1" outlineLevel="1">
      <c r="B181" s="3">
        <v>77</v>
      </c>
      <c r="C181" s="88"/>
      <c r="F181" s="89"/>
      <c r="G181" s="90"/>
      <c r="H181" s="82"/>
      <c r="I181" s="82"/>
      <c r="J181" s="82"/>
      <c r="K181" s="82"/>
      <c r="L181" s="82"/>
      <c r="M181" s="82"/>
      <c r="N181" s="82"/>
      <c r="O181" s="91"/>
      <c r="P181" s="91"/>
      <c r="Q181" s="82"/>
      <c r="R181" s="82"/>
      <c r="S181" s="82"/>
      <c r="T181" s="92">
        <f t="shared" si="25"/>
        <v>0</v>
      </c>
      <c r="U181" s="93" t="str">
        <f t="shared" si="23"/>
        <v/>
      </c>
      <c r="V181" s="94">
        <f t="shared" si="26"/>
        <v>0</v>
      </c>
      <c r="W181" s="86">
        <f t="shared" ca="1" si="24"/>
        <v>17</v>
      </c>
      <c r="X181" s="3">
        <f>COUNTA($C$103:C181)</f>
        <v>1</v>
      </c>
      <c r="Y181" s="6" t="str">
        <f t="shared" si="19"/>
        <v/>
      </c>
    </row>
    <row r="182" spans="2:25" ht="12" hidden="1" outlineLevel="1">
      <c r="B182" s="3">
        <v>78</v>
      </c>
      <c r="C182" s="88"/>
      <c r="F182" s="89"/>
      <c r="G182" s="90"/>
      <c r="H182" s="82"/>
      <c r="I182" s="82"/>
      <c r="J182" s="82"/>
      <c r="K182" s="82"/>
      <c r="L182" s="82"/>
      <c r="M182" s="82"/>
      <c r="N182" s="82"/>
      <c r="O182" s="91"/>
      <c r="P182" s="91"/>
      <c r="Q182" s="82"/>
      <c r="R182" s="82"/>
      <c r="S182" s="82"/>
      <c r="T182" s="92">
        <f t="shared" si="25"/>
        <v>0</v>
      </c>
      <c r="U182" s="93" t="str">
        <f t="shared" si="23"/>
        <v/>
      </c>
      <c r="V182" s="94">
        <f t="shared" si="26"/>
        <v>0</v>
      </c>
      <c r="W182" s="86">
        <f t="shared" ca="1" si="24"/>
        <v>17</v>
      </c>
      <c r="X182" s="3">
        <f>COUNTA($C$103:C182)</f>
        <v>1</v>
      </c>
      <c r="Y182" s="6" t="str">
        <f t="shared" si="19"/>
        <v/>
      </c>
    </row>
    <row r="183" spans="2:25" ht="12" hidden="1" outlineLevel="1">
      <c r="B183" s="3">
        <v>79</v>
      </c>
      <c r="C183" s="88"/>
      <c r="F183" s="89"/>
      <c r="G183" s="90"/>
      <c r="H183" s="82"/>
      <c r="I183" s="82"/>
      <c r="J183" s="82"/>
      <c r="K183" s="82"/>
      <c r="L183" s="82"/>
      <c r="M183" s="82"/>
      <c r="N183" s="82"/>
      <c r="O183" s="91"/>
      <c r="P183" s="91"/>
      <c r="Q183" s="82"/>
      <c r="R183" s="82"/>
      <c r="S183" s="82"/>
      <c r="T183" s="92">
        <f t="shared" si="25"/>
        <v>0</v>
      </c>
      <c r="U183" s="93" t="str">
        <f t="shared" si="23"/>
        <v/>
      </c>
      <c r="V183" s="94">
        <f t="shared" si="26"/>
        <v>0</v>
      </c>
      <c r="W183" s="86">
        <f t="shared" ca="1" si="24"/>
        <v>17</v>
      </c>
      <c r="X183" s="3">
        <f>COUNTA($C$103:C183)</f>
        <v>1</v>
      </c>
      <c r="Y183" s="6" t="str">
        <f t="shared" si="19"/>
        <v/>
      </c>
    </row>
    <row r="184" spans="2:25" ht="12" hidden="1" outlineLevel="1">
      <c r="B184" s="3">
        <v>80</v>
      </c>
      <c r="C184" s="88"/>
      <c r="F184" s="89"/>
      <c r="G184" s="90"/>
      <c r="H184" s="82"/>
      <c r="I184" s="82"/>
      <c r="J184" s="82"/>
      <c r="K184" s="82"/>
      <c r="L184" s="82"/>
      <c r="M184" s="82"/>
      <c r="N184" s="82"/>
      <c r="O184" s="91"/>
      <c r="P184" s="91"/>
      <c r="Q184" s="82"/>
      <c r="R184" s="82"/>
      <c r="S184" s="82"/>
      <c r="T184" s="92">
        <f t="shared" si="25"/>
        <v>0</v>
      </c>
      <c r="U184" s="93" t="str">
        <f t="shared" si="23"/>
        <v/>
      </c>
      <c r="V184" s="94">
        <f t="shared" si="26"/>
        <v>0</v>
      </c>
      <c r="W184" s="86">
        <f t="shared" ca="1" si="24"/>
        <v>17</v>
      </c>
      <c r="X184" s="3">
        <f>COUNTA($C$103:C184)</f>
        <v>1</v>
      </c>
      <c r="Y184" s="6" t="str">
        <f t="shared" si="19"/>
        <v/>
      </c>
    </row>
    <row r="185" spans="2:25" ht="12" hidden="1" outlineLevel="1">
      <c r="B185" s="3">
        <v>81</v>
      </c>
      <c r="C185" s="88"/>
      <c r="F185" s="89"/>
      <c r="G185" s="90"/>
      <c r="H185" s="82"/>
      <c r="I185" s="82"/>
      <c r="J185" s="82"/>
      <c r="K185" s="82"/>
      <c r="L185" s="82"/>
      <c r="M185" s="82"/>
      <c r="N185" s="82"/>
      <c r="O185" s="91"/>
      <c r="P185" s="91"/>
      <c r="Q185" s="82"/>
      <c r="R185" s="82"/>
      <c r="S185" s="82"/>
      <c r="T185" s="92">
        <f t="shared" si="25"/>
        <v>0</v>
      </c>
      <c r="U185" s="93" t="str">
        <f t="shared" si="23"/>
        <v/>
      </c>
      <c r="V185" s="94">
        <f t="shared" si="26"/>
        <v>0</v>
      </c>
      <c r="W185" s="86">
        <f t="shared" ca="1" si="24"/>
        <v>17</v>
      </c>
      <c r="X185" s="3">
        <f>COUNTA($C$103:C185)</f>
        <v>1</v>
      </c>
      <c r="Y185" s="6" t="str">
        <f t="shared" si="19"/>
        <v/>
      </c>
    </row>
    <row r="186" spans="2:25" ht="12" hidden="1" outlineLevel="1">
      <c r="B186" s="3">
        <v>82</v>
      </c>
      <c r="C186" s="88"/>
      <c r="F186" s="95"/>
      <c r="G186" s="96"/>
      <c r="H186" s="82"/>
      <c r="I186" s="82"/>
      <c r="J186" s="82"/>
      <c r="K186" s="82"/>
      <c r="L186" s="82"/>
      <c r="M186" s="82"/>
      <c r="N186" s="82"/>
      <c r="O186" s="91"/>
      <c r="P186" s="91"/>
      <c r="Q186" s="82"/>
      <c r="R186" s="82"/>
      <c r="S186" s="82"/>
      <c r="T186" s="97">
        <f t="shared" si="25"/>
        <v>0</v>
      </c>
      <c r="U186" s="98" t="str">
        <f t="shared" si="23"/>
        <v/>
      </c>
      <c r="V186" s="99">
        <f t="shared" si="26"/>
        <v>0</v>
      </c>
      <c r="W186" s="86">
        <f t="shared" ca="1" si="24"/>
        <v>17</v>
      </c>
      <c r="X186" s="3">
        <f>COUNTA($C$103:C186)</f>
        <v>1</v>
      </c>
      <c r="Y186" s="6" t="str">
        <f t="shared" si="19"/>
        <v/>
      </c>
    </row>
    <row r="187" spans="2:25" ht="12" hidden="1" outlineLevel="1">
      <c r="B187" s="3" t="s">
        <v>40</v>
      </c>
      <c r="F187" s="33"/>
      <c r="G187" s="34" t="s">
        <v>47</v>
      </c>
      <c r="H187" s="103">
        <f t="shared" ref="H187:S187" si="27">SUM(H150:H186)</f>
        <v>0</v>
      </c>
      <c r="I187" s="101">
        <f t="shared" si="27"/>
        <v>0</v>
      </c>
      <c r="J187" s="101">
        <f t="shared" si="27"/>
        <v>0</v>
      </c>
      <c r="K187" s="101">
        <f t="shared" si="27"/>
        <v>0</v>
      </c>
      <c r="L187" s="101">
        <f t="shared" si="27"/>
        <v>0</v>
      </c>
      <c r="M187" s="101">
        <f t="shared" si="27"/>
        <v>0</v>
      </c>
      <c r="N187" s="101">
        <f t="shared" si="27"/>
        <v>0</v>
      </c>
      <c r="O187" s="101">
        <f t="shared" si="27"/>
        <v>0</v>
      </c>
      <c r="P187" s="101">
        <f t="shared" si="27"/>
        <v>0</v>
      </c>
      <c r="Q187" s="101">
        <f t="shared" si="27"/>
        <v>0</v>
      </c>
      <c r="R187" s="101">
        <f t="shared" si="27"/>
        <v>0</v>
      </c>
      <c r="S187" s="104">
        <f t="shared" si="27"/>
        <v>0</v>
      </c>
      <c r="T187" s="102">
        <f t="shared" si="25"/>
        <v>0</v>
      </c>
      <c r="U187" s="38" t="str">
        <f>IF(ISERROR(AVERAGE(H150:S186))=TRUE,"",AVERAGE(H150:S186))</f>
        <v/>
      </c>
      <c r="V187" s="39">
        <f t="shared" si="26"/>
        <v>0</v>
      </c>
      <c r="Y187" s="6" t="str">
        <f t="shared" si="19"/>
        <v/>
      </c>
    </row>
    <row r="188" spans="2:25" ht="12" collapsed="1">
      <c r="B188" s="3" t="s">
        <v>42</v>
      </c>
      <c r="F188" s="33"/>
      <c r="G188" s="34" t="s">
        <v>48</v>
      </c>
      <c r="H188" s="103">
        <f t="shared" ref="H188:S188" si="28">SUM(H187,H149,H131)</f>
        <v>99141</v>
      </c>
      <c r="I188" s="101">
        <f t="shared" si="28"/>
        <v>96670</v>
      </c>
      <c r="J188" s="101">
        <f t="shared" si="28"/>
        <v>98420</v>
      </c>
      <c r="K188" s="101">
        <f t="shared" si="28"/>
        <v>86000</v>
      </c>
      <c r="L188" s="101">
        <f t="shared" si="28"/>
        <v>105242</v>
      </c>
      <c r="M188" s="101">
        <f t="shared" si="28"/>
        <v>111637</v>
      </c>
      <c r="N188" s="101">
        <f t="shared" si="28"/>
        <v>94646</v>
      </c>
      <c r="O188" s="101">
        <f t="shared" si="28"/>
        <v>92347</v>
      </c>
      <c r="P188" s="101">
        <f t="shared" si="28"/>
        <v>91048</v>
      </c>
      <c r="Q188" s="101">
        <f t="shared" si="28"/>
        <v>107692</v>
      </c>
      <c r="R188" s="101">
        <f t="shared" si="28"/>
        <v>107329</v>
      </c>
      <c r="S188" s="104">
        <f t="shared" si="28"/>
        <v>86812</v>
      </c>
      <c r="T188" s="102">
        <f t="shared" si="25"/>
        <v>1176984</v>
      </c>
      <c r="U188" s="38">
        <f>IF(ISERROR(AVERAGE(H150:S186,H132:S148,H103:S130))=TRUE,"",AVERAGE(H150:S186,H132:S148,H103:S130))</f>
        <v>6362.0756756756755</v>
      </c>
      <c r="V188" s="39">
        <f t="shared" si="26"/>
        <v>1</v>
      </c>
      <c r="Y188" s="6">
        <f t="shared" si="19"/>
        <v>1</v>
      </c>
    </row>
    <row r="189" spans="2:25" ht="12" hidden="1" outlineLevel="1">
      <c r="B189" s="3" t="s">
        <v>42</v>
      </c>
      <c r="F189" s="33"/>
      <c r="G189" s="34">
        <f t="shared" ref="G189:G190" si="29">G89</f>
        <v>0</v>
      </c>
      <c r="H189" s="103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4"/>
      <c r="T189" s="102">
        <f t="shared" si="25"/>
        <v>0</v>
      </c>
      <c r="U189" s="38"/>
      <c r="V189" s="39"/>
      <c r="Y189" s="6" t="str">
        <f t="shared" si="19"/>
        <v/>
      </c>
    </row>
    <row r="190" spans="2:25" ht="12" hidden="1" outlineLevel="1">
      <c r="B190" s="3" t="s">
        <v>42</v>
      </c>
      <c r="F190" s="33"/>
      <c r="G190" s="34">
        <f t="shared" si="29"/>
        <v>0</v>
      </c>
      <c r="H190" s="103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4"/>
      <c r="T190" s="102">
        <f t="shared" si="25"/>
        <v>0</v>
      </c>
      <c r="U190" s="38"/>
      <c r="V190" s="39"/>
      <c r="Y190" s="6" t="str">
        <f t="shared" ca="1" si="19"/>
        <v/>
      </c>
    </row>
    <row r="191" spans="2:25" ht="12" collapsed="1">
      <c r="B191" s="3" t="s">
        <v>43</v>
      </c>
      <c r="E191" s="49">
        <f t="shared" ref="E191:E199" si="30">VLOOKUP(F191,$X$103:$Z$186,3,0)</f>
        <v>0</v>
      </c>
      <c r="F191" s="50">
        <v>1</v>
      </c>
      <c r="G191" s="105" t="str">
        <f ca="1">OFFSET(G$102,MATCH($F191,$X$103:$X$186,0),,,)&amp;"ｼｪｱ"</f>
        <v>ローストビーフ星ｼｪｱ</v>
      </c>
      <c r="H191" s="57">
        <f t="shared" ref="H191:S199" ca="1" si="31">IF(TYPE(OFFSET(H$102,MATCH($F191,$X$103:$X$186,0),,,))=2,OFFSET(H$102,MATCH($F191,$X$103:$X$186,0),,,),IF(H$188=0,0,OFFSET(H$102,MATCH($F191,$X$103:$X$186,0),,,)/H$188))</f>
        <v>2.7778618331467303E-2</v>
      </c>
      <c r="I191" s="58">
        <f t="shared" ca="1" si="31"/>
        <v>2.8830040343436433E-2</v>
      </c>
      <c r="J191" s="58">
        <f t="shared" ca="1" si="31"/>
        <v>3.1162365372891687E-2</v>
      </c>
      <c r="K191" s="58">
        <f t="shared" ca="1" si="31"/>
        <v>2.6244186046511627E-2</v>
      </c>
      <c r="L191" s="58">
        <f t="shared" ca="1" si="31"/>
        <v>2.8021132247581765E-2</v>
      </c>
      <c r="M191" s="59">
        <f t="shared" ca="1" si="31"/>
        <v>2.6272651540259949E-2</v>
      </c>
      <c r="N191" s="59">
        <f t="shared" ca="1" si="31"/>
        <v>2.6963632905775206E-2</v>
      </c>
      <c r="O191" s="59">
        <f t="shared" ca="1" si="31"/>
        <v>2.6822744647904101E-2</v>
      </c>
      <c r="P191" s="59">
        <f t="shared" ca="1" si="31"/>
        <v>3.1027589842720322E-2</v>
      </c>
      <c r="Q191" s="59">
        <f t="shared" ca="1" si="31"/>
        <v>2.4365783902239722E-2</v>
      </c>
      <c r="R191" s="59">
        <f t="shared" ca="1" si="31"/>
        <v>2.5435809520260134E-2</v>
      </c>
      <c r="S191" s="60">
        <f t="shared" ca="1" si="31"/>
        <v>2.4351472146707829E-2</v>
      </c>
      <c r="Y191" s="6">
        <f t="shared" ca="1" si="19"/>
        <v>1</v>
      </c>
    </row>
    <row r="192" spans="2:25" ht="12" hidden="1" outlineLevel="1">
      <c r="B192" s="3" t="s">
        <v>43</v>
      </c>
      <c r="E192" s="49" t="e">
        <f t="shared" si="30"/>
        <v>#N/A</v>
      </c>
      <c r="F192" s="50">
        <v>2</v>
      </c>
      <c r="G192" s="56"/>
      <c r="H192" s="62" t="e">
        <f t="shared" ca="1" si="31"/>
        <v>#N/A</v>
      </c>
      <c r="I192" s="63" t="e">
        <f t="shared" ca="1" si="31"/>
        <v>#N/A</v>
      </c>
      <c r="J192" s="63" t="e">
        <f t="shared" ca="1" si="31"/>
        <v>#N/A</v>
      </c>
      <c r="K192" s="63" t="e">
        <f t="shared" ca="1" si="31"/>
        <v>#N/A</v>
      </c>
      <c r="L192" s="63" t="e">
        <f t="shared" ca="1" si="31"/>
        <v>#N/A</v>
      </c>
      <c r="M192" s="64" t="e">
        <f t="shared" ca="1" si="31"/>
        <v>#N/A</v>
      </c>
      <c r="N192" s="64" t="e">
        <f t="shared" ca="1" si="31"/>
        <v>#N/A</v>
      </c>
      <c r="O192" s="64" t="e">
        <f t="shared" ca="1" si="31"/>
        <v>#N/A</v>
      </c>
      <c r="P192" s="64" t="e">
        <f t="shared" ca="1" si="31"/>
        <v>#N/A</v>
      </c>
      <c r="Q192" s="64" t="e">
        <f t="shared" ca="1" si="31"/>
        <v>#N/A</v>
      </c>
      <c r="R192" s="64" t="e">
        <f t="shared" ca="1" si="31"/>
        <v>#N/A</v>
      </c>
      <c r="S192" s="65" t="e">
        <f t="shared" ca="1" si="31"/>
        <v>#N/A</v>
      </c>
      <c r="Y192" s="6" t="str">
        <f t="shared" si="19"/>
        <v/>
      </c>
    </row>
    <row r="193" spans="1:25" ht="12" hidden="1" outlineLevel="1">
      <c r="B193" s="3" t="s">
        <v>43</v>
      </c>
      <c r="E193" s="49" t="e">
        <f t="shared" si="30"/>
        <v>#N/A</v>
      </c>
      <c r="F193" s="50">
        <v>3</v>
      </c>
      <c r="G193" s="56"/>
      <c r="H193" s="62" t="e">
        <f t="shared" ca="1" si="31"/>
        <v>#N/A</v>
      </c>
      <c r="I193" s="63" t="e">
        <f t="shared" ca="1" si="31"/>
        <v>#N/A</v>
      </c>
      <c r="J193" s="63" t="e">
        <f t="shared" ca="1" si="31"/>
        <v>#N/A</v>
      </c>
      <c r="K193" s="63" t="e">
        <f t="shared" ca="1" si="31"/>
        <v>#N/A</v>
      </c>
      <c r="L193" s="63" t="e">
        <f t="shared" ca="1" si="31"/>
        <v>#N/A</v>
      </c>
      <c r="M193" s="64" t="e">
        <f t="shared" ca="1" si="31"/>
        <v>#N/A</v>
      </c>
      <c r="N193" s="64" t="e">
        <f t="shared" ca="1" si="31"/>
        <v>#N/A</v>
      </c>
      <c r="O193" s="64" t="e">
        <f t="shared" ca="1" si="31"/>
        <v>#N/A</v>
      </c>
      <c r="P193" s="64" t="e">
        <f t="shared" ca="1" si="31"/>
        <v>#N/A</v>
      </c>
      <c r="Q193" s="64" t="e">
        <f t="shared" ca="1" si="31"/>
        <v>#N/A</v>
      </c>
      <c r="R193" s="64" t="e">
        <f t="shared" ca="1" si="31"/>
        <v>#N/A</v>
      </c>
      <c r="S193" s="65" t="e">
        <f t="shared" ca="1" si="31"/>
        <v>#N/A</v>
      </c>
      <c r="Y193" s="6" t="str">
        <f t="shared" si="19"/>
        <v/>
      </c>
    </row>
    <row r="194" spans="1:25" ht="12" hidden="1" outlineLevel="1">
      <c r="B194" s="3" t="s">
        <v>43</v>
      </c>
      <c r="E194" s="49" t="e">
        <f t="shared" si="30"/>
        <v>#N/A</v>
      </c>
      <c r="F194" s="50">
        <v>4</v>
      </c>
      <c r="G194" s="61"/>
      <c r="H194" s="62" t="e">
        <f t="shared" ca="1" si="31"/>
        <v>#N/A</v>
      </c>
      <c r="I194" s="63" t="e">
        <f t="shared" ca="1" si="31"/>
        <v>#N/A</v>
      </c>
      <c r="J194" s="63" t="e">
        <f t="shared" ca="1" si="31"/>
        <v>#N/A</v>
      </c>
      <c r="K194" s="63" t="e">
        <f t="shared" ca="1" si="31"/>
        <v>#N/A</v>
      </c>
      <c r="L194" s="63" t="e">
        <f t="shared" ca="1" si="31"/>
        <v>#N/A</v>
      </c>
      <c r="M194" s="64" t="e">
        <f t="shared" ca="1" si="31"/>
        <v>#N/A</v>
      </c>
      <c r="N194" s="64" t="e">
        <f t="shared" ca="1" si="31"/>
        <v>#N/A</v>
      </c>
      <c r="O194" s="64" t="e">
        <f t="shared" ca="1" si="31"/>
        <v>#N/A</v>
      </c>
      <c r="P194" s="64" t="e">
        <f t="shared" ca="1" si="31"/>
        <v>#N/A</v>
      </c>
      <c r="Q194" s="64" t="e">
        <f t="shared" ca="1" si="31"/>
        <v>#N/A</v>
      </c>
      <c r="R194" s="64" t="e">
        <f t="shared" ca="1" si="31"/>
        <v>#N/A</v>
      </c>
      <c r="S194" s="65" t="e">
        <f t="shared" ca="1" si="31"/>
        <v>#N/A</v>
      </c>
      <c r="Y194" s="6" t="str">
        <f t="shared" si="19"/>
        <v/>
      </c>
    </row>
    <row r="195" spans="1:25" ht="12" hidden="1" outlineLevel="1">
      <c r="B195" s="3" t="s">
        <v>43</v>
      </c>
      <c r="E195" s="49" t="e">
        <f t="shared" si="30"/>
        <v>#N/A</v>
      </c>
      <c r="F195" s="50">
        <v>5</v>
      </c>
      <c r="G195" s="61"/>
      <c r="H195" s="62" t="e">
        <f t="shared" ca="1" si="31"/>
        <v>#N/A</v>
      </c>
      <c r="I195" s="63" t="e">
        <f t="shared" ca="1" si="31"/>
        <v>#N/A</v>
      </c>
      <c r="J195" s="63" t="e">
        <f t="shared" ca="1" si="31"/>
        <v>#N/A</v>
      </c>
      <c r="K195" s="63" t="e">
        <f t="shared" ca="1" si="31"/>
        <v>#N/A</v>
      </c>
      <c r="L195" s="63" t="e">
        <f t="shared" ca="1" si="31"/>
        <v>#N/A</v>
      </c>
      <c r="M195" s="64" t="e">
        <f t="shared" ca="1" si="31"/>
        <v>#N/A</v>
      </c>
      <c r="N195" s="64" t="e">
        <f t="shared" ca="1" si="31"/>
        <v>#N/A</v>
      </c>
      <c r="O195" s="64" t="e">
        <f t="shared" ca="1" si="31"/>
        <v>#N/A</v>
      </c>
      <c r="P195" s="64" t="e">
        <f t="shared" ca="1" si="31"/>
        <v>#N/A</v>
      </c>
      <c r="Q195" s="64" t="e">
        <f t="shared" ca="1" si="31"/>
        <v>#N/A</v>
      </c>
      <c r="R195" s="64" t="e">
        <f t="shared" ca="1" si="31"/>
        <v>#N/A</v>
      </c>
      <c r="S195" s="65" t="e">
        <f t="shared" ca="1" si="31"/>
        <v>#N/A</v>
      </c>
      <c r="Y195" s="6" t="str">
        <f t="shared" ref="Y195:Y258" si="32">IF(OR(U195="単位千円",G196="前年比",G196="月別シェア"),1,IF(OR(G195="",G195=0,G195="小計"),"",1))</f>
        <v/>
      </c>
    </row>
    <row r="196" spans="1:25" ht="12" hidden="1" outlineLevel="1">
      <c r="B196" s="3" t="s">
        <v>43</v>
      </c>
      <c r="E196" s="49" t="e">
        <f t="shared" si="30"/>
        <v>#N/A</v>
      </c>
      <c r="F196" s="50">
        <v>6</v>
      </c>
      <c r="G196" s="61"/>
      <c r="H196" s="62" t="e">
        <f t="shared" ca="1" si="31"/>
        <v>#N/A</v>
      </c>
      <c r="I196" s="63" t="e">
        <f t="shared" ca="1" si="31"/>
        <v>#N/A</v>
      </c>
      <c r="J196" s="63" t="e">
        <f t="shared" ca="1" si="31"/>
        <v>#N/A</v>
      </c>
      <c r="K196" s="63" t="e">
        <f t="shared" ca="1" si="31"/>
        <v>#N/A</v>
      </c>
      <c r="L196" s="63" t="e">
        <f t="shared" ca="1" si="31"/>
        <v>#N/A</v>
      </c>
      <c r="M196" s="64" t="e">
        <f t="shared" ca="1" si="31"/>
        <v>#N/A</v>
      </c>
      <c r="N196" s="64" t="e">
        <f t="shared" ca="1" si="31"/>
        <v>#N/A</v>
      </c>
      <c r="O196" s="64" t="e">
        <f t="shared" ca="1" si="31"/>
        <v>#N/A</v>
      </c>
      <c r="P196" s="64" t="e">
        <f t="shared" ca="1" si="31"/>
        <v>#N/A</v>
      </c>
      <c r="Q196" s="64" t="e">
        <f t="shared" ca="1" si="31"/>
        <v>#N/A</v>
      </c>
      <c r="R196" s="64" t="e">
        <f t="shared" ca="1" si="31"/>
        <v>#N/A</v>
      </c>
      <c r="S196" s="65" t="e">
        <f t="shared" ca="1" si="31"/>
        <v>#N/A</v>
      </c>
      <c r="Y196" s="6" t="str">
        <f t="shared" si="32"/>
        <v/>
      </c>
    </row>
    <row r="197" spans="1:25" ht="12" hidden="1" outlineLevel="1">
      <c r="B197" s="3" t="s">
        <v>43</v>
      </c>
      <c r="E197" s="49" t="e">
        <f t="shared" si="30"/>
        <v>#N/A</v>
      </c>
      <c r="F197" s="50">
        <v>7</v>
      </c>
      <c r="G197" s="61"/>
      <c r="H197" s="62" t="e">
        <f t="shared" ca="1" si="31"/>
        <v>#N/A</v>
      </c>
      <c r="I197" s="63" t="e">
        <f t="shared" ca="1" si="31"/>
        <v>#N/A</v>
      </c>
      <c r="J197" s="63" t="e">
        <f t="shared" ca="1" si="31"/>
        <v>#N/A</v>
      </c>
      <c r="K197" s="63" t="e">
        <f t="shared" ca="1" si="31"/>
        <v>#N/A</v>
      </c>
      <c r="L197" s="63" t="e">
        <f t="shared" ca="1" si="31"/>
        <v>#N/A</v>
      </c>
      <c r="M197" s="64" t="e">
        <f t="shared" ca="1" si="31"/>
        <v>#N/A</v>
      </c>
      <c r="N197" s="64" t="e">
        <f t="shared" ca="1" si="31"/>
        <v>#N/A</v>
      </c>
      <c r="O197" s="64" t="e">
        <f t="shared" ca="1" si="31"/>
        <v>#N/A</v>
      </c>
      <c r="P197" s="64" t="e">
        <f t="shared" ca="1" si="31"/>
        <v>#N/A</v>
      </c>
      <c r="Q197" s="64" t="e">
        <f t="shared" ca="1" si="31"/>
        <v>#N/A</v>
      </c>
      <c r="R197" s="64" t="e">
        <f t="shared" ca="1" si="31"/>
        <v>#N/A</v>
      </c>
      <c r="S197" s="65" t="e">
        <f t="shared" ca="1" si="31"/>
        <v>#N/A</v>
      </c>
      <c r="Y197" s="6" t="str">
        <f t="shared" si="32"/>
        <v/>
      </c>
    </row>
    <row r="198" spans="1:25" ht="12" hidden="1" outlineLevel="1">
      <c r="B198" s="3" t="s">
        <v>43</v>
      </c>
      <c r="E198" s="49" t="e">
        <f t="shared" si="30"/>
        <v>#N/A</v>
      </c>
      <c r="F198" s="50">
        <v>8</v>
      </c>
      <c r="G198" s="61"/>
      <c r="H198" s="62" t="e">
        <f t="shared" ca="1" si="31"/>
        <v>#N/A</v>
      </c>
      <c r="I198" s="63" t="e">
        <f t="shared" ca="1" si="31"/>
        <v>#N/A</v>
      </c>
      <c r="J198" s="63" t="e">
        <f t="shared" ca="1" si="31"/>
        <v>#N/A</v>
      </c>
      <c r="K198" s="63" t="e">
        <f t="shared" ca="1" si="31"/>
        <v>#N/A</v>
      </c>
      <c r="L198" s="63" t="e">
        <f t="shared" ca="1" si="31"/>
        <v>#N/A</v>
      </c>
      <c r="M198" s="64" t="e">
        <f t="shared" ca="1" si="31"/>
        <v>#N/A</v>
      </c>
      <c r="N198" s="64" t="e">
        <f t="shared" ca="1" si="31"/>
        <v>#N/A</v>
      </c>
      <c r="O198" s="64" t="e">
        <f t="shared" ca="1" si="31"/>
        <v>#N/A</v>
      </c>
      <c r="P198" s="64" t="e">
        <f t="shared" ca="1" si="31"/>
        <v>#N/A</v>
      </c>
      <c r="Q198" s="64" t="e">
        <f t="shared" ca="1" si="31"/>
        <v>#N/A</v>
      </c>
      <c r="R198" s="64" t="e">
        <f t="shared" ca="1" si="31"/>
        <v>#N/A</v>
      </c>
      <c r="S198" s="65" t="e">
        <f t="shared" ca="1" si="31"/>
        <v>#N/A</v>
      </c>
      <c r="Y198" s="6" t="str">
        <f t="shared" si="32"/>
        <v/>
      </c>
    </row>
    <row r="199" spans="1:25" ht="12" hidden="1" outlineLevel="1">
      <c r="B199" s="3" t="s">
        <v>43</v>
      </c>
      <c r="E199" s="49" t="e">
        <f t="shared" si="30"/>
        <v>#N/A</v>
      </c>
      <c r="F199" s="50">
        <v>9</v>
      </c>
      <c r="G199" s="66"/>
      <c r="H199" s="67" t="e">
        <f t="shared" ca="1" si="31"/>
        <v>#N/A</v>
      </c>
      <c r="I199" s="68" t="e">
        <f t="shared" ca="1" si="31"/>
        <v>#N/A</v>
      </c>
      <c r="J199" s="68" t="e">
        <f t="shared" ca="1" si="31"/>
        <v>#N/A</v>
      </c>
      <c r="K199" s="68" t="e">
        <f t="shared" ca="1" si="31"/>
        <v>#N/A</v>
      </c>
      <c r="L199" s="68" t="e">
        <f t="shared" ca="1" si="31"/>
        <v>#N/A</v>
      </c>
      <c r="M199" s="69" t="e">
        <f t="shared" ca="1" si="31"/>
        <v>#N/A</v>
      </c>
      <c r="N199" s="69" t="e">
        <f t="shared" ca="1" si="31"/>
        <v>#N/A</v>
      </c>
      <c r="O199" s="69" t="e">
        <f t="shared" ca="1" si="31"/>
        <v>#N/A</v>
      </c>
      <c r="P199" s="69" t="e">
        <f t="shared" ca="1" si="31"/>
        <v>#N/A</v>
      </c>
      <c r="Q199" s="69" t="e">
        <f t="shared" ca="1" si="31"/>
        <v>#N/A</v>
      </c>
      <c r="R199" s="69" t="e">
        <f t="shared" ca="1" si="31"/>
        <v>#N/A</v>
      </c>
      <c r="S199" s="70" t="e">
        <f t="shared" ca="1" si="31"/>
        <v>#N/A</v>
      </c>
      <c r="Y199" s="6" t="str">
        <f t="shared" si="32"/>
        <v/>
      </c>
    </row>
    <row r="200" spans="1:25" ht="12" collapsed="1">
      <c r="A200" s="71"/>
      <c r="B200" s="71"/>
      <c r="C200" s="72"/>
      <c r="D200" s="72"/>
      <c r="E200" s="72"/>
      <c r="F200" s="73"/>
      <c r="G200" s="73"/>
      <c r="H200" s="73"/>
      <c r="I200" s="73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Y200" s="6" t="str">
        <f t="shared" si="32"/>
        <v/>
      </c>
    </row>
    <row r="201" spans="1:25" ht="12">
      <c r="H201" s="74"/>
      <c r="I201" s="74"/>
      <c r="Y201" s="6">
        <f t="shared" si="32"/>
        <v>1</v>
      </c>
    </row>
    <row r="202" spans="1:25" ht="12">
      <c r="G202" s="106" t="s">
        <v>49</v>
      </c>
      <c r="H202" s="9">
        <f>+H102</f>
        <v>44986</v>
      </c>
      <c r="I202" s="10">
        <f t="shared" ref="I202:S202" si="33">+I102</f>
        <v>45017</v>
      </c>
      <c r="J202" s="10">
        <f t="shared" si="33"/>
        <v>45047</v>
      </c>
      <c r="K202" s="10">
        <f t="shared" si="33"/>
        <v>45078</v>
      </c>
      <c r="L202" s="10">
        <f t="shared" si="33"/>
        <v>45108</v>
      </c>
      <c r="M202" s="10">
        <f t="shared" si="33"/>
        <v>45139</v>
      </c>
      <c r="N202" s="10">
        <f t="shared" si="33"/>
        <v>45170</v>
      </c>
      <c r="O202" s="10">
        <f t="shared" si="33"/>
        <v>45200</v>
      </c>
      <c r="P202" s="10">
        <f t="shared" si="33"/>
        <v>45231</v>
      </c>
      <c r="Q202" s="10">
        <f t="shared" si="33"/>
        <v>45261</v>
      </c>
      <c r="R202" s="10">
        <f t="shared" si="33"/>
        <v>45292</v>
      </c>
      <c r="S202" s="107">
        <f t="shared" si="33"/>
        <v>45323</v>
      </c>
      <c r="Y202" s="6">
        <f t="shared" si="32"/>
        <v>1</v>
      </c>
    </row>
    <row r="203" spans="1:25" ht="12">
      <c r="B203" s="3">
        <v>1</v>
      </c>
      <c r="F203" s="108">
        <f t="shared" ref="F203:F266" si="34">C103</f>
        <v>0</v>
      </c>
      <c r="G203" s="109" t="str">
        <f>G103</f>
        <v>海の穂まれ</v>
      </c>
      <c r="H203" s="110">
        <f>+IF(TYPE(H103)=2,T(H103),
IF(OR(TYPE(VLOOKUP($G203,$G$3:$S$88,MATCH(H$102,$G$202:$S$202,0),FALSE))=16,ISBLANK(VLOOKUP($G203,$G$3:$S$88,MATCH(H$102,$G$202:$S$202,0),FALSE))=TRUE),"前年なし",
IF(TYPE(VLOOKUP($G203,$G$3:$S$88,MATCH(H$102,$G$202:$S$202,0),FALSE))=2,T(VLOOKUP($G203,$G$3:$S$88,MATCH(H$102,$G$202:$S$202,0),FALSE)),
H103/VLOOKUP($G203,$G$3:$S$88,MATCH(H$102,$G$202:$S$202,0),FALSE))))</f>
        <v>1.1798201798201797</v>
      </c>
      <c r="I203" s="111">
        <f t="shared" ref="I203:S203" si="35">+IF(TYPE(I103)=2,T(I103),
IF(OR(TYPE(VLOOKUP($G203,$G$3:$S$88,MATCH(I$102,$G$202:$S$202,0),FALSE))=16,ISBLANK(VLOOKUP($G203,$G$3:$S$88,MATCH(I$102,$G$202:$S$202,0),FALSE))=TRUE),"前年なし",
IF(TYPE(VLOOKUP($G203,$G$3:$S$88,MATCH(I$102,$G$202:$S$202,0),FALSE))=2,T(VLOOKUP($G203,$G$3:$S$88,MATCH(I$102,$G$202:$S$202,0),FALSE)),
I103/VLOOKUP($G203,$G$3:$S$88,MATCH(I$102,$G$202:$S$202,0),FALSE))))</f>
        <v>0.90627514078841509</v>
      </c>
      <c r="J203" s="111">
        <f t="shared" si="35"/>
        <v>1.0028937577511368</v>
      </c>
      <c r="K203" s="111">
        <f t="shared" si="35"/>
        <v>0.95959126799814209</v>
      </c>
      <c r="L203" s="111">
        <f t="shared" si="35"/>
        <v>1.0473421926910298</v>
      </c>
      <c r="M203" s="111">
        <f t="shared" si="35"/>
        <v>1.0347928068803753</v>
      </c>
      <c r="N203" s="111">
        <f t="shared" si="35"/>
        <v>0.97399411187438667</v>
      </c>
      <c r="O203" s="111">
        <f t="shared" si="35"/>
        <v>0.89111214518380644</v>
      </c>
      <c r="P203" s="111">
        <f t="shared" si="35"/>
        <v>1.2194199243379571</v>
      </c>
      <c r="Q203" s="111">
        <f t="shared" si="35"/>
        <v>1.2476137001684446</v>
      </c>
      <c r="R203" s="111">
        <f t="shared" si="35"/>
        <v>1.0081300813008129</v>
      </c>
      <c r="S203" s="112">
        <f t="shared" si="35"/>
        <v>1.0193756727664156</v>
      </c>
      <c r="Y203" s="6">
        <f t="shared" si="32"/>
        <v>1</v>
      </c>
    </row>
    <row r="204" spans="1:25" ht="12">
      <c r="B204" s="3">
        <v>2</v>
      </c>
      <c r="F204" s="108">
        <f t="shared" si="34"/>
        <v>0</v>
      </c>
      <c r="G204" s="113" t="str">
        <f t="shared" ref="G204:G267" si="36">G104</f>
        <v>ＭＡＲＵＧＡＭＥ　ＵＤＯＮ</v>
      </c>
      <c r="H204" s="114">
        <f t="shared" ref="H204:S219" si="37">+IF(TYPE(H104)=2,T(H104),
IF(OR(TYPE(VLOOKUP($G204,$G$3:$S$88,MATCH(H$102,$G$202:$S$202,0),FALSE))=16,ISBLANK(VLOOKUP($G204,$G$3:$S$88,MATCH(H$102,$G$202:$S$202,0),FALSE))=TRUE),"前年なし",
IF(TYPE(VLOOKUP($G204,$G$3:$S$88,MATCH(H$102,$G$202:$S$202,0),FALSE))=2,T(VLOOKUP($G204,$G$3:$S$88,MATCH(H$102,$G$202:$S$202,0),FALSE)),
H104/VLOOKUP($G204,$G$3:$S$88,MATCH(H$102,$G$202:$S$202,0),FALSE))))</f>
        <v>1.1388653683319221</v>
      </c>
      <c r="I204" s="111">
        <f t="shared" si="37"/>
        <v>1.1588830630410925</v>
      </c>
      <c r="J204" s="111">
        <f t="shared" si="37"/>
        <v>1.1099329149534733</v>
      </c>
      <c r="K204" s="111">
        <f t="shared" si="37"/>
        <v>1.027810650887574</v>
      </c>
      <c r="L204" s="111">
        <f t="shared" si="37"/>
        <v>1.1543023506577528</v>
      </c>
      <c r="M204" s="111">
        <f t="shared" si="37"/>
        <v>1.1763675697949934</v>
      </c>
      <c r="N204" s="111">
        <f t="shared" si="37"/>
        <v>1.0895540475036354</v>
      </c>
      <c r="O204" s="111">
        <f t="shared" si="37"/>
        <v>1.0765437896219769</v>
      </c>
      <c r="P204" s="111">
        <f t="shared" si="37"/>
        <v>1.0229493296977961</v>
      </c>
      <c r="Q204" s="111">
        <f t="shared" si="37"/>
        <v>1.0976584808680754</v>
      </c>
      <c r="R204" s="111">
        <f t="shared" si="37"/>
        <v>1.0987465606848059</v>
      </c>
      <c r="S204" s="112">
        <f t="shared" si="37"/>
        <v>1.1488109536392026</v>
      </c>
      <c r="Y204" s="6">
        <f t="shared" si="32"/>
        <v>1</v>
      </c>
    </row>
    <row r="205" spans="1:25" ht="12">
      <c r="B205" s="3">
        <v>3</v>
      </c>
      <c r="F205" s="108">
        <f t="shared" si="34"/>
        <v>0</v>
      </c>
      <c r="G205" s="113" t="str">
        <f t="shared" si="36"/>
        <v>とんきち</v>
      </c>
      <c r="H205" s="114">
        <f t="shared" si="37"/>
        <v>1.1739936931923576</v>
      </c>
      <c r="I205" s="111">
        <f t="shared" si="37"/>
        <v>1.2382239382239382</v>
      </c>
      <c r="J205" s="111">
        <f t="shared" si="37"/>
        <v>1.1714083760381693</v>
      </c>
      <c r="K205" s="111">
        <f t="shared" si="37"/>
        <v>1.0946518668012108</v>
      </c>
      <c r="L205" s="111">
        <f t="shared" si="37"/>
        <v>1.137470254438953</v>
      </c>
      <c r="M205" s="111">
        <f t="shared" si="37"/>
        <v>1.2222222222222223</v>
      </c>
      <c r="N205" s="111">
        <f t="shared" si="37"/>
        <v>1.142125742371493</v>
      </c>
      <c r="O205" s="111">
        <f t="shared" si="37"/>
        <v>1.075242718446602</v>
      </c>
      <c r="P205" s="111">
        <f t="shared" si="37"/>
        <v>1.115775445610528</v>
      </c>
      <c r="Q205" s="111">
        <f t="shared" si="37"/>
        <v>1.0751145941150377</v>
      </c>
      <c r="R205" s="111">
        <f t="shared" si="37"/>
        <v>1.091737636336471</v>
      </c>
      <c r="S205" s="112">
        <f t="shared" si="37"/>
        <v>1.1109533108467957</v>
      </c>
      <c r="Y205" s="6">
        <f t="shared" si="32"/>
        <v>1</v>
      </c>
    </row>
    <row r="206" spans="1:25" ht="12">
      <c r="B206" s="3">
        <v>4</v>
      </c>
      <c r="F206" s="108">
        <f t="shared" si="34"/>
        <v>0</v>
      </c>
      <c r="G206" s="113" t="str">
        <f t="shared" si="36"/>
        <v>オムライスのことこと屋</v>
      </c>
      <c r="H206" s="114">
        <f t="shared" si="37"/>
        <v>1.2548188126445643</v>
      </c>
      <c r="I206" s="111">
        <f t="shared" si="37"/>
        <v>1.2757120253164558</v>
      </c>
      <c r="J206" s="111">
        <f t="shared" si="37"/>
        <v>1.104521625163827</v>
      </c>
      <c r="K206" s="111">
        <f t="shared" si="37"/>
        <v>1.1511535401750199</v>
      </c>
      <c r="L206" s="111">
        <f t="shared" si="37"/>
        <v>1.0994169990794722</v>
      </c>
      <c r="M206" s="111">
        <f t="shared" si="37"/>
        <v>1.2042645241038319</v>
      </c>
      <c r="N206" s="111">
        <f t="shared" si="37"/>
        <v>1.254894283476899</v>
      </c>
      <c r="O206" s="111">
        <f t="shared" si="37"/>
        <v>1.1547368421052631</v>
      </c>
      <c r="P206" s="111">
        <f t="shared" si="37"/>
        <v>1.2523465703971119</v>
      </c>
      <c r="Q206" s="111">
        <f t="shared" si="37"/>
        <v>1.0213797035347776</v>
      </c>
      <c r="R206" s="111">
        <f t="shared" si="37"/>
        <v>1.0575046161962542</v>
      </c>
      <c r="S206" s="112">
        <f t="shared" si="37"/>
        <v>1.1254480286738351</v>
      </c>
      <c r="Y206" s="6">
        <f t="shared" si="32"/>
        <v>1</v>
      </c>
    </row>
    <row r="207" spans="1:25" ht="12">
      <c r="B207" s="3">
        <v>5</v>
      </c>
      <c r="F207" s="108" t="str">
        <f t="shared" si="34"/>
        <v>○</v>
      </c>
      <c r="G207" s="113" t="str">
        <f t="shared" si="36"/>
        <v>ローストビーフ星</v>
      </c>
      <c r="H207" s="114">
        <f t="shared" si="37"/>
        <v>0.94282779869907563</v>
      </c>
      <c r="I207" s="111">
        <f t="shared" si="37"/>
        <v>0.96103448275862069</v>
      </c>
      <c r="J207" s="111">
        <f t="shared" si="37"/>
        <v>0.93792048929663607</v>
      </c>
      <c r="K207" s="111">
        <f t="shared" si="37"/>
        <v>0.77827586206896548</v>
      </c>
      <c r="L207" s="111">
        <f t="shared" si="37"/>
        <v>0.8471703533467394</v>
      </c>
      <c r="M207" s="111">
        <f t="shared" si="37"/>
        <v>0.79940038157536109</v>
      </c>
      <c r="N207" s="111">
        <f t="shared" si="37"/>
        <v>0.95046554934823091</v>
      </c>
      <c r="O207" s="111">
        <f t="shared" si="37"/>
        <v>0.84828767123287674</v>
      </c>
      <c r="P207" s="111">
        <f t="shared" si="37"/>
        <v>1.0798929663608563</v>
      </c>
      <c r="Q207" s="111">
        <f t="shared" si="37"/>
        <v>0.95245009074410159</v>
      </c>
      <c r="R207" s="111">
        <f t="shared" si="37"/>
        <v>1.0040456050018389</v>
      </c>
      <c r="S207" s="112">
        <f t="shared" si="37"/>
        <v>0.95182350292660967</v>
      </c>
      <c r="Y207" s="6">
        <f t="shared" si="32"/>
        <v>1</v>
      </c>
    </row>
    <row r="208" spans="1:25" ht="12">
      <c r="B208" s="3">
        <v>6</v>
      </c>
      <c r="F208" s="108">
        <f t="shared" si="34"/>
        <v>0</v>
      </c>
      <c r="G208" s="113" t="str">
        <f t="shared" si="36"/>
        <v>ラ・パルメ</v>
      </c>
      <c r="H208" s="114">
        <f t="shared" si="37"/>
        <v>1.1613740762931895</v>
      </c>
      <c r="I208" s="111">
        <f t="shared" si="37"/>
        <v>1.1277878239903556</v>
      </c>
      <c r="J208" s="111">
        <f t="shared" si="37"/>
        <v>1.1166990291262135</v>
      </c>
      <c r="K208" s="111">
        <f t="shared" si="37"/>
        <v>1.0780201342281879</v>
      </c>
      <c r="L208" s="111">
        <f t="shared" si="37"/>
        <v>1.1597432024169185</v>
      </c>
      <c r="M208" s="111">
        <f t="shared" si="37"/>
        <v>1.178964757709251</v>
      </c>
      <c r="N208" s="111">
        <f t="shared" si="37"/>
        <v>1.2616237051312937</v>
      </c>
      <c r="O208" s="111">
        <f t="shared" si="37"/>
        <v>1.0900614957349732</v>
      </c>
      <c r="P208" s="111">
        <f t="shared" si="37"/>
        <v>1.1845386533665836</v>
      </c>
      <c r="Q208" s="111">
        <f t="shared" si="37"/>
        <v>1.0884955752212389</v>
      </c>
      <c r="R208" s="111">
        <f t="shared" si="37"/>
        <v>0.89195764167143676</v>
      </c>
      <c r="S208" s="112">
        <f t="shared" si="37"/>
        <v>1.0765061496768813</v>
      </c>
      <c r="Y208" s="6">
        <f t="shared" si="32"/>
        <v>1</v>
      </c>
    </row>
    <row r="209" spans="2:25" ht="12">
      <c r="B209" s="3">
        <v>7</v>
      </c>
      <c r="F209" s="108">
        <f t="shared" si="34"/>
        <v>0</v>
      </c>
      <c r="G209" s="113" t="str">
        <f t="shared" si="36"/>
        <v>スガキヤ</v>
      </c>
      <c r="H209" s="114">
        <f t="shared" si="37"/>
        <v>1.1925754060324827</v>
      </c>
      <c r="I209" s="111">
        <f t="shared" si="37"/>
        <v>1.3074359508435742</v>
      </c>
      <c r="J209" s="111">
        <f t="shared" si="37"/>
        <v>1.2564910979228487</v>
      </c>
      <c r="K209" s="111">
        <f t="shared" si="37"/>
        <v>1.1219844357976654</v>
      </c>
      <c r="L209" s="111">
        <f t="shared" si="37"/>
        <v>1.1451491977807766</v>
      </c>
      <c r="M209" s="111">
        <f t="shared" si="37"/>
        <v>1.2587805990573209</v>
      </c>
      <c r="N209" s="111">
        <f t="shared" si="37"/>
        <v>1.2200039146604031</v>
      </c>
      <c r="O209" s="111">
        <f t="shared" si="37"/>
        <v>1.1058191894700382</v>
      </c>
      <c r="P209" s="111">
        <f t="shared" si="37"/>
        <v>1.0983079526226733</v>
      </c>
      <c r="Q209" s="111">
        <f t="shared" si="37"/>
        <v>1.2343535075653369</v>
      </c>
      <c r="R209" s="111">
        <f t="shared" si="37"/>
        <v>1.17484375</v>
      </c>
      <c r="S209" s="112">
        <f t="shared" si="37"/>
        <v>1.0103776794828172</v>
      </c>
      <c r="Y209" s="6">
        <f t="shared" si="32"/>
        <v>1</v>
      </c>
    </row>
    <row r="210" spans="2:25" ht="12">
      <c r="B210" s="3">
        <v>8</v>
      </c>
      <c r="F210" s="108">
        <f t="shared" si="34"/>
        <v>0</v>
      </c>
      <c r="G210" s="113" t="str">
        <f t="shared" si="36"/>
        <v>ケンタッキーフライドチキン</v>
      </c>
      <c r="H210" s="114">
        <f t="shared" si="37"/>
        <v>1.3479719426654468</v>
      </c>
      <c r="I210" s="111">
        <f t="shared" si="37"/>
        <v>1.1977314865307014</v>
      </c>
      <c r="J210" s="111">
        <f t="shared" si="37"/>
        <v>1.1531828826910795</v>
      </c>
      <c r="K210" s="111">
        <f t="shared" si="37"/>
        <v>1.1221939621806922</v>
      </c>
      <c r="L210" s="111">
        <f t="shared" si="37"/>
        <v>1.1537335285505124</v>
      </c>
      <c r="M210" s="111">
        <f t="shared" si="37"/>
        <v>1.1922519913106444</v>
      </c>
      <c r="N210" s="111">
        <f t="shared" si="37"/>
        <v>1.2742978566149299</v>
      </c>
      <c r="O210" s="111">
        <f t="shared" si="37"/>
        <v>1.0527504290488665</v>
      </c>
      <c r="P210" s="111">
        <f t="shared" si="37"/>
        <v>0.88890576353557593</v>
      </c>
      <c r="Q210" s="111">
        <f t="shared" si="37"/>
        <v>0.98696101213529563</v>
      </c>
      <c r="R210" s="111">
        <f t="shared" si="37"/>
        <v>1.0465700644945137</v>
      </c>
      <c r="S210" s="112">
        <f t="shared" si="37"/>
        <v>0.89852362204724412</v>
      </c>
      <c r="Y210" s="6">
        <f t="shared" si="32"/>
        <v>1</v>
      </c>
    </row>
    <row r="211" spans="2:25" ht="12">
      <c r="B211" s="3">
        <v>9</v>
      </c>
      <c r="F211" s="108">
        <f t="shared" si="34"/>
        <v>0</v>
      </c>
      <c r="G211" s="113" t="str">
        <f t="shared" si="36"/>
        <v>マクドナルド</v>
      </c>
      <c r="H211" s="114">
        <f t="shared" si="37"/>
        <v>1.131629916567342</v>
      </c>
      <c r="I211" s="111">
        <f t="shared" si="37"/>
        <v>1.1602831301612269</v>
      </c>
      <c r="J211" s="111">
        <f t="shared" si="37"/>
        <v>1.1480299888339449</v>
      </c>
      <c r="K211" s="111">
        <f t="shared" si="37"/>
        <v>1.1296397379912664</v>
      </c>
      <c r="L211" s="111">
        <f t="shared" si="37"/>
        <v>1.2470131885182312</v>
      </c>
      <c r="M211" s="111">
        <f t="shared" si="37"/>
        <v>1.2951564446398476</v>
      </c>
      <c r="N211" s="111">
        <f t="shared" si="37"/>
        <v>1.2190059642147117</v>
      </c>
      <c r="O211" s="111">
        <f t="shared" si="37"/>
        <v>1.1202940701244142</v>
      </c>
      <c r="P211" s="111">
        <f t="shared" si="37"/>
        <v>1.1701112877583466</v>
      </c>
      <c r="Q211" s="111">
        <f t="shared" si="37"/>
        <v>1.1187985150185622</v>
      </c>
      <c r="R211" s="111">
        <f t="shared" si="37"/>
        <v>1.1776315789473684</v>
      </c>
      <c r="S211" s="112">
        <f t="shared" si="37"/>
        <v>1.0566727605118831</v>
      </c>
      <c r="Y211" s="6">
        <f t="shared" si="32"/>
        <v>1</v>
      </c>
    </row>
    <row r="212" spans="2:25" ht="12">
      <c r="B212" s="3">
        <v>10</v>
      </c>
      <c r="F212" s="108">
        <f t="shared" si="34"/>
        <v>0</v>
      </c>
      <c r="G212" s="113" t="str">
        <f t="shared" si="36"/>
        <v>鉄板焼きさわや・いっぷく</v>
      </c>
      <c r="H212" s="114">
        <f t="shared" si="37"/>
        <v>1.0043159257660768</v>
      </c>
      <c r="I212" s="111">
        <f t="shared" si="37"/>
        <v>1.0937808489634748</v>
      </c>
      <c r="J212" s="111">
        <f t="shared" si="37"/>
        <v>0.34591474245115456</v>
      </c>
      <c r="K212" s="111" t="str">
        <f t="shared" si="37"/>
        <v>閉店</v>
      </c>
      <c r="L212" s="111" t="str">
        <f t="shared" si="37"/>
        <v>閉店</v>
      </c>
      <c r="M212" s="111" t="str">
        <f t="shared" si="37"/>
        <v>閉店</v>
      </c>
      <c r="N212" s="111" t="str">
        <f t="shared" si="37"/>
        <v>閉店</v>
      </c>
      <c r="O212" s="111" t="str">
        <f t="shared" si="37"/>
        <v>閉店</v>
      </c>
      <c r="P212" s="111" t="str">
        <f t="shared" si="37"/>
        <v>閉店</v>
      </c>
      <c r="Q212" s="111" t="str">
        <f t="shared" si="37"/>
        <v>閉店</v>
      </c>
      <c r="R212" s="111" t="str">
        <f t="shared" si="37"/>
        <v>閉店</v>
      </c>
      <c r="S212" s="112">
        <f t="shared" si="37"/>
        <v>0</v>
      </c>
      <c r="Y212" s="6">
        <f t="shared" si="32"/>
        <v>1</v>
      </c>
    </row>
    <row r="213" spans="2:25" ht="12">
      <c r="B213" s="3">
        <v>11</v>
      </c>
      <c r="F213" s="108">
        <f t="shared" si="34"/>
        <v>0</v>
      </c>
      <c r="G213" s="113" t="str">
        <f t="shared" si="36"/>
        <v>サーティーワンアイスクリーム</v>
      </c>
      <c r="H213" s="114">
        <f t="shared" si="37"/>
        <v>1.1973875181422351</v>
      </c>
      <c r="I213" s="111">
        <f t="shared" si="37"/>
        <v>1.1049298185552894</v>
      </c>
      <c r="J213" s="111">
        <f t="shared" si="37"/>
        <v>1.1590641306177412</v>
      </c>
      <c r="K213" s="111">
        <f t="shared" si="37"/>
        <v>1.1728166141294269</v>
      </c>
      <c r="L213" s="111">
        <f t="shared" si="37"/>
        <v>1.0905817174515235</v>
      </c>
      <c r="M213" s="111">
        <f t="shared" si="37"/>
        <v>1.1389252948885977</v>
      </c>
      <c r="N213" s="111">
        <f t="shared" si="37"/>
        <v>1.2035562141137248</v>
      </c>
      <c r="O213" s="111">
        <f t="shared" si="37"/>
        <v>1.1669651741293532</v>
      </c>
      <c r="P213" s="111">
        <f t="shared" si="37"/>
        <v>1.0757347400150716</v>
      </c>
      <c r="Q213" s="111">
        <f t="shared" si="37"/>
        <v>1.1299425481581615</v>
      </c>
      <c r="R213" s="111">
        <f t="shared" si="37"/>
        <v>1.1984338553815395</v>
      </c>
      <c r="S213" s="112">
        <f t="shared" si="37"/>
        <v>1.26819830713422</v>
      </c>
      <c r="Y213" s="6">
        <f t="shared" si="32"/>
        <v>1</v>
      </c>
    </row>
    <row r="214" spans="2:25" ht="12">
      <c r="B214" s="3">
        <v>12</v>
      </c>
      <c r="F214" s="108">
        <f t="shared" si="34"/>
        <v>0</v>
      </c>
      <c r="G214" s="113" t="str">
        <f t="shared" si="36"/>
        <v>リンガーハット</v>
      </c>
      <c r="H214" s="114">
        <f t="shared" si="37"/>
        <v>1.1631163708086785</v>
      </c>
      <c r="I214" s="111">
        <f t="shared" si="37"/>
        <v>1.2517566753663922</v>
      </c>
      <c r="J214" s="111">
        <f t="shared" si="37"/>
        <v>1.1481673582295988</v>
      </c>
      <c r="K214" s="111">
        <f t="shared" si="37"/>
        <v>1.1027067111605489</v>
      </c>
      <c r="L214" s="111">
        <f t="shared" si="37"/>
        <v>1.1782282019919623</v>
      </c>
      <c r="M214" s="111">
        <f t="shared" si="37"/>
        <v>1.1899050474762618</v>
      </c>
      <c r="N214" s="111">
        <f t="shared" si="37"/>
        <v>1.1976168652612282</v>
      </c>
      <c r="O214" s="111">
        <f t="shared" si="37"/>
        <v>1.1258974787109701</v>
      </c>
      <c r="P214" s="111">
        <f t="shared" si="37"/>
        <v>1.2055689240288758</v>
      </c>
      <c r="Q214" s="111">
        <f t="shared" si="37"/>
        <v>1.0553417385534174</v>
      </c>
      <c r="R214" s="111">
        <f t="shared" si="37"/>
        <v>1.0868004785325003</v>
      </c>
      <c r="S214" s="112">
        <f t="shared" si="37"/>
        <v>1.1455879842976617</v>
      </c>
      <c r="Y214" s="6">
        <f t="shared" si="32"/>
        <v>1</v>
      </c>
    </row>
    <row r="215" spans="2:25" ht="12">
      <c r="B215" s="3">
        <v>13</v>
      </c>
      <c r="F215" s="108">
        <f t="shared" si="34"/>
        <v>0</v>
      </c>
      <c r="G215" s="113" t="str">
        <f t="shared" si="36"/>
        <v>そば政</v>
      </c>
      <c r="H215" s="114">
        <f t="shared" si="37"/>
        <v>1.1313448456305599</v>
      </c>
      <c r="I215" s="111">
        <f t="shared" si="37"/>
        <v>1.1029159519725558</v>
      </c>
      <c r="J215" s="111">
        <f t="shared" si="37"/>
        <v>1.1924157303370786</v>
      </c>
      <c r="K215" s="111">
        <f t="shared" si="37"/>
        <v>1.0011706860220089</v>
      </c>
      <c r="L215" s="111">
        <f t="shared" si="37"/>
        <v>1.2665692007797271</v>
      </c>
      <c r="M215" s="111">
        <f t="shared" si="37"/>
        <v>1.0270441580392986</v>
      </c>
      <c r="N215" s="111">
        <f t="shared" si="37"/>
        <v>1.1614797416324134</v>
      </c>
      <c r="O215" s="111">
        <f t="shared" si="37"/>
        <v>1.0745614035087718</v>
      </c>
      <c r="P215" s="111">
        <f t="shared" si="37"/>
        <v>1.1368929281454132</v>
      </c>
      <c r="Q215" s="111">
        <f t="shared" si="37"/>
        <v>1.0973883329265317</v>
      </c>
      <c r="R215" s="111">
        <f t="shared" si="37"/>
        <v>1.104261796042618</v>
      </c>
      <c r="S215" s="112">
        <f t="shared" si="37"/>
        <v>1.1072949191030372</v>
      </c>
      <c r="Y215" s="6">
        <f t="shared" si="32"/>
        <v>1</v>
      </c>
    </row>
    <row r="216" spans="2:25" ht="12">
      <c r="B216" s="3">
        <v>14</v>
      </c>
      <c r="F216" s="108">
        <f t="shared" si="34"/>
        <v>0</v>
      </c>
      <c r="G216" s="113" t="str">
        <f t="shared" si="36"/>
        <v>ペッパーランチ</v>
      </c>
      <c r="H216" s="114">
        <f t="shared" si="37"/>
        <v>1.0648192387322821</v>
      </c>
      <c r="I216" s="111">
        <f t="shared" si="37"/>
        <v>1.0243550713026759</v>
      </c>
      <c r="J216" s="111">
        <f t="shared" si="37"/>
        <v>0.91744840525328331</v>
      </c>
      <c r="K216" s="111">
        <f t="shared" si="37"/>
        <v>0.9021904472163067</v>
      </c>
      <c r="L216" s="111">
        <f t="shared" si="37"/>
        <v>0.87164216928535221</v>
      </c>
      <c r="M216" s="111">
        <f t="shared" si="37"/>
        <v>0.90262127861463648</v>
      </c>
      <c r="N216" s="111">
        <f t="shared" si="37"/>
        <v>0.89645930314571876</v>
      </c>
      <c r="O216" s="111">
        <f t="shared" si="37"/>
        <v>0.87035795683067441</v>
      </c>
      <c r="P216" s="111">
        <f t="shared" si="37"/>
        <v>0.62703309029725185</v>
      </c>
      <c r="Q216" s="111">
        <f t="shared" si="37"/>
        <v>0.77297979797979799</v>
      </c>
      <c r="R216" s="111">
        <f t="shared" si="37"/>
        <v>0.76168507951924247</v>
      </c>
      <c r="S216" s="112">
        <f t="shared" si="37"/>
        <v>0.87899581589958165</v>
      </c>
      <c r="Y216" s="6">
        <f t="shared" si="32"/>
        <v>1</v>
      </c>
    </row>
    <row r="217" spans="2:25" ht="12">
      <c r="B217" s="3">
        <v>15</v>
      </c>
      <c r="F217" s="108">
        <f t="shared" si="34"/>
        <v>0</v>
      </c>
      <c r="G217" s="113" t="str">
        <f t="shared" si="36"/>
        <v>ミニストップ</v>
      </c>
      <c r="H217" s="114">
        <f t="shared" si="37"/>
        <v>1.1569137407889034</v>
      </c>
      <c r="I217" s="111">
        <f t="shared" si="37"/>
        <v>1.0007267441860466</v>
      </c>
      <c r="J217" s="111">
        <f t="shared" si="37"/>
        <v>1.0304922850844966</v>
      </c>
      <c r="K217" s="111">
        <f t="shared" si="37"/>
        <v>0.9991575400168492</v>
      </c>
      <c r="L217" s="111">
        <f t="shared" si="37"/>
        <v>1.0795531482735274</v>
      </c>
      <c r="M217" s="111">
        <f t="shared" si="37"/>
        <v>0.97121820615796517</v>
      </c>
      <c r="N217" s="111">
        <f t="shared" si="37"/>
        <v>0.83810941570524744</v>
      </c>
      <c r="O217" s="111">
        <f t="shared" si="37"/>
        <v>0.76749435665914223</v>
      </c>
      <c r="P217" s="111">
        <f t="shared" si="37"/>
        <v>0.8646232439335888</v>
      </c>
      <c r="Q217" s="111">
        <f t="shared" si="37"/>
        <v>0.97621145374449336</v>
      </c>
      <c r="R217" s="111">
        <f t="shared" si="37"/>
        <v>0.94344827586206892</v>
      </c>
      <c r="S217" s="112">
        <f t="shared" si="37"/>
        <v>0.99261311172668509</v>
      </c>
      <c r="Y217" s="6">
        <f t="shared" si="32"/>
        <v>1</v>
      </c>
    </row>
    <row r="218" spans="2:25" ht="12">
      <c r="B218" s="3">
        <v>16</v>
      </c>
      <c r="F218" s="108">
        <f t="shared" si="34"/>
        <v>0</v>
      </c>
      <c r="G218" s="113" t="str">
        <f t="shared" si="36"/>
        <v>天下一品</v>
      </c>
      <c r="H218" s="114">
        <f t="shared" si="37"/>
        <v>1.1960322137104695</v>
      </c>
      <c r="I218" s="111">
        <f t="shared" si="37"/>
        <v>1.2084291187739464</v>
      </c>
      <c r="J218" s="111">
        <f t="shared" si="37"/>
        <v>1.054430799867242</v>
      </c>
      <c r="K218" s="111">
        <f t="shared" si="37"/>
        <v>1.0602771748205042</v>
      </c>
      <c r="L218" s="111">
        <f t="shared" si="37"/>
        <v>1.0352818059500672</v>
      </c>
      <c r="M218" s="111">
        <f t="shared" si="37"/>
        <v>1.0573793890950614</v>
      </c>
      <c r="N218" s="111">
        <f t="shared" si="37"/>
        <v>1.115140525838622</v>
      </c>
      <c r="O218" s="111">
        <f t="shared" si="37"/>
        <v>1.145564313265135</v>
      </c>
      <c r="P218" s="111">
        <f t="shared" si="37"/>
        <v>1.1627951993805652</v>
      </c>
      <c r="Q218" s="111">
        <f t="shared" si="37"/>
        <v>1.2279859109830291</v>
      </c>
      <c r="R218" s="111">
        <f t="shared" si="37"/>
        <v>1.0372939021198639</v>
      </c>
      <c r="S218" s="112">
        <f t="shared" si="37"/>
        <v>1.0995167352783246</v>
      </c>
      <c r="Y218" s="6">
        <f t="shared" si="32"/>
        <v>1</v>
      </c>
    </row>
    <row r="219" spans="2:25" ht="12">
      <c r="B219" s="3">
        <v>17</v>
      </c>
      <c r="F219" s="108">
        <f t="shared" si="34"/>
        <v>0</v>
      </c>
      <c r="G219" s="113" t="str">
        <f t="shared" si="36"/>
        <v>でらうま</v>
      </c>
      <c r="H219" s="114" t="str">
        <f t="shared" si="37"/>
        <v>前年なし</v>
      </c>
      <c r="I219" s="111" t="str">
        <f t="shared" si="37"/>
        <v>前年なし</v>
      </c>
      <c r="J219" s="111" t="str">
        <f t="shared" si="37"/>
        <v>前年なし</v>
      </c>
      <c r="K219" s="111" t="str">
        <f t="shared" si="37"/>
        <v>前年なし</v>
      </c>
      <c r="L219" s="111" t="str">
        <f t="shared" si="37"/>
        <v>前年なし</v>
      </c>
      <c r="M219" s="111" t="str">
        <f t="shared" si="37"/>
        <v>前年なし</v>
      </c>
      <c r="N219" s="111" t="str">
        <f t="shared" si="37"/>
        <v>前年なし</v>
      </c>
      <c r="O219" s="111" t="str">
        <f t="shared" si="37"/>
        <v>前年なし</v>
      </c>
      <c r="P219" s="111" t="str">
        <f t="shared" si="37"/>
        <v>前年なし</v>
      </c>
      <c r="Q219" s="111" t="str">
        <f t="shared" si="37"/>
        <v>前年なし</v>
      </c>
      <c r="R219" s="111" t="str">
        <f t="shared" si="37"/>
        <v>前年なし</v>
      </c>
      <c r="S219" s="112" t="str">
        <f t="shared" si="37"/>
        <v>前年なし</v>
      </c>
      <c r="Y219" s="6">
        <f t="shared" si="32"/>
        <v>1</v>
      </c>
    </row>
    <row r="220" spans="2:25" ht="12">
      <c r="B220" s="3">
        <v>18</v>
      </c>
      <c r="F220" s="108">
        <f t="shared" si="34"/>
        <v>0</v>
      </c>
      <c r="G220" s="113">
        <f t="shared" si="36"/>
        <v>0</v>
      </c>
      <c r="H220" s="114" t="str">
        <f t="shared" ref="H220:S235" si="38">+IF(TYPE(H120)=2,T(H120),
IF(OR(TYPE(VLOOKUP($G220,$G$3:$S$88,MATCH(H$102,$G$202:$S$202,0),FALSE))=16,ISBLANK(VLOOKUP($G220,$G$3:$S$88,MATCH(H$102,$G$202:$S$202,0),FALSE))=TRUE),"前年なし",
IF(TYPE(VLOOKUP($G220,$G$3:$S$88,MATCH(H$102,$G$202:$S$202,0),FALSE))=2,T(VLOOKUP($G220,$G$3:$S$88,MATCH(H$102,$G$202:$S$202,0),FALSE)),
H120/VLOOKUP($G220,$G$3:$S$88,MATCH(H$102,$G$202:$S$202,0),FALSE))))</f>
        <v>前年なし</v>
      </c>
      <c r="I220" s="111" t="str">
        <f t="shared" si="38"/>
        <v>前年なし</v>
      </c>
      <c r="J220" s="111" t="str">
        <f t="shared" si="38"/>
        <v>前年なし</v>
      </c>
      <c r="K220" s="111" t="str">
        <f t="shared" si="38"/>
        <v>前年なし</v>
      </c>
      <c r="L220" s="111" t="str">
        <f t="shared" si="38"/>
        <v>前年なし</v>
      </c>
      <c r="M220" s="111" t="str">
        <f t="shared" si="38"/>
        <v>前年なし</v>
      </c>
      <c r="N220" s="111" t="str">
        <f t="shared" si="38"/>
        <v>前年なし</v>
      </c>
      <c r="O220" s="111" t="str">
        <f t="shared" si="38"/>
        <v>前年なし</v>
      </c>
      <c r="P220" s="111" t="str">
        <f t="shared" si="38"/>
        <v>前年なし</v>
      </c>
      <c r="Q220" s="111" t="str">
        <f t="shared" si="38"/>
        <v>前年なし</v>
      </c>
      <c r="R220" s="111" t="str">
        <f t="shared" si="38"/>
        <v>前年なし</v>
      </c>
      <c r="S220" s="112" t="str">
        <f t="shared" si="38"/>
        <v>前年なし</v>
      </c>
      <c r="Y220" s="6" t="str">
        <f t="shared" si="32"/>
        <v/>
      </c>
    </row>
    <row r="221" spans="2:25" ht="12">
      <c r="B221" s="3">
        <v>19</v>
      </c>
      <c r="F221" s="108">
        <f t="shared" si="34"/>
        <v>0</v>
      </c>
      <c r="G221" s="113">
        <f t="shared" si="36"/>
        <v>0</v>
      </c>
      <c r="H221" s="114" t="str">
        <f t="shared" si="38"/>
        <v>前年なし</v>
      </c>
      <c r="I221" s="111" t="str">
        <f t="shared" si="38"/>
        <v>前年なし</v>
      </c>
      <c r="J221" s="111" t="str">
        <f t="shared" si="38"/>
        <v>前年なし</v>
      </c>
      <c r="K221" s="111" t="str">
        <f t="shared" si="38"/>
        <v>前年なし</v>
      </c>
      <c r="L221" s="111" t="str">
        <f t="shared" si="38"/>
        <v>前年なし</v>
      </c>
      <c r="M221" s="111" t="str">
        <f t="shared" si="38"/>
        <v>前年なし</v>
      </c>
      <c r="N221" s="111" t="str">
        <f t="shared" si="38"/>
        <v>前年なし</v>
      </c>
      <c r="O221" s="111" t="str">
        <f t="shared" si="38"/>
        <v>前年なし</v>
      </c>
      <c r="P221" s="111" t="str">
        <f t="shared" si="38"/>
        <v>前年なし</v>
      </c>
      <c r="Q221" s="111" t="str">
        <f t="shared" si="38"/>
        <v>前年なし</v>
      </c>
      <c r="R221" s="111" t="str">
        <f t="shared" si="38"/>
        <v>前年なし</v>
      </c>
      <c r="S221" s="112" t="str">
        <f t="shared" si="38"/>
        <v>前年なし</v>
      </c>
      <c r="Y221" s="6" t="str">
        <f t="shared" si="32"/>
        <v/>
      </c>
    </row>
    <row r="222" spans="2:25" ht="12" hidden="1" outlineLevel="1">
      <c r="B222" s="3">
        <v>20</v>
      </c>
      <c r="F222" s="108">
        <f t="shared" si="34"/>
        <v>0</v>
      </c>
      <c r="G222" s="113">
        <f t="shared" si="36"/>
        <v>0</v>
      </c>
      <c r="H222" s="114" t="str">
        <f t="shared" si="38"/>
        <v>前年なし</v>
      </c>
      <c r="I222" s="111" t="str">
        <f t="shared" si="38"/>
        <v>前年なし</v>
      </c>
      <c r="J222" s="111" t="str">
        <f t="shared" si="38"/>
        <v>前年なし</v>
      </c>
      <c r="K222" s="111" t="str">
        <f t="shared" si="38"/>
        <v>前年なし</v>
      </c>
      <c r="L222" s="111" t="str">
        <f t="shared" si="38"/>
        <v>前年なし</v>
      </c>
      <c r="M222" s="111" t="str">
        <f t="shared" si="38"/>
        <v>前年なし</v>
      </c>
      <c r="N222" s="111" t="str">
        <f t="shared" si="38"/>
        <v>前年なし</v>
      </c>
      <c r="O222" s="111" t="str">
        <f t="shared" si="38"/>
        <v>前年なし</v>
      </c>
      <c r="P222" s="111" t="str">
        <f t="shared" si="38"/>
        <v>前年なし</v>
      </c>
      <c r="Q222" s="111" t="str">
        <f t="shared" si="38"/>
        <v>前年なし</v>
      </c>
      <c r="R222" s="111" t="str">
        <f t="shared" si="38"/>
        <v>前年なし</v>
      </c>
      <c r="S222" s="112" t="str">
        <f t="shared" si="38"/>
        <v>前年なし</v>
      </c>
      <c r="Y222" s="6" t="str">
        <f t="shared" si="32"/>
        <v/>
      </c>
    </row>
    <row r="223" spans="2:25" ht="12" hidden="1" outlineLevel="1">
      <c r="B223" s="3">
        <v>21</v>
      </c>
      <c r="F223" s="108">
        <f t="shared" si="34"/>
        <v>0</v>
      </c>
      <c r="G223" s="113">
        <f t="shared" si="36"/>
        <v>0</v>
      </c>
      <c r="H223" s="114" t="str">
        <f t="shared" si="38"/>
        <v>前年なし</v>
      </c>
      <c r="I223" s="111" t="str">
        <f t="shared" si="38"/>
        <v>前年なし</v>
      </c>
      <c r="J223" s="111" t="str">
        <f t="shared" si="38"/>
        <v>前年なし</v>
      </c>
      <c r="K223" s="111" t="str">
        <f t="shared" si="38"/>
        <v>前年なし</v>
      </c>
      <c r="L223" s="111" t="str">
        <f t="shared" si="38"/>
        <v>前年なし</v>
      </c>
      <c r="M223" s="111" t="str">
        <f t="shared" si="38"/>
        <v>前年なし</v>
      </c>
      <c r="N223" s="111" t="str">
        <f t="shared" si="38"/>
        <v>前年なし</v>
      </c>
      <c r="O223" s="111" t="str">
        <f t="shared" si="38"/>
        <v>前年なし</v>
      </c>
      <c r="P223" s="111" t="str">
        <f t="shared" si="38"/>
        <v>前年なし</v>
      </c>
      <c r="Q223" s="111" t="str">
        <f t="shared" si="38"/>
        <v>前年なし</v>
      </c>
      <c r="R223" s="111" t="str">
        <f t="shared" si="38"/>
        <v>前年なし</v>
      </c>
      <c r="S223" s="112" t="str">
        <f t="shared" si="38"/>
        <v>前年なし</v>
      </c>
      <c r="Y223" s="6" t="str">
        <f t="shared" si="32"/>
        <v/>
      </c>
    </row>
    <row r="224" spans="2:25" ht="12" hidden="1" outlineLevel="1">
      <c r="B224" s="3">
        <v>22</v>
      </c>
      <c r="F224" s="108">
        <f t="shared" si="34"/>
        <v>0</v>
      </c>
      <c r="G224" s="113">
        <f t="shared" si="36"/>
        <v>0</v>
      </c>
      <c r="H224" s="114" t="str">
        <f t="shared" si="38"/>
        <v>前年なし</v>
      </c>
      <c r="I224" s="111" t="str">
        <f t="shared" si="38"/>
        <v>前年なし</v>
      </c>
      <c r="J224" s="111" t="str">
        <f t="shared" si="38"/>
        <v>前年なし</v>
      </c>
      <c r="K224" s="111" t="str">
        <f t="shared" si="38"/>
        <v>前年なし</v>
      </c>
      <c r="L224" s="111" t="str">
        <f t="shared" si="38"/>
        <v>前年なし</v>
      </c>
      <c r="M224" s="111" t="str">
        <f t="shared" si="38"/>
        <v>前年なし</v>
      </c>
      <c r="N224" s="111" t="str">
        <f t="shared" si="38"/>
        <v>前年なし</v>
      </c>
      <c r="O224" s="111" t="str">
        <f t="shared" si="38"/>
        <v>前年なし</v>
      </c>
      <c r="P224" s="111" t="str">
        <f t="shared" si="38"/>
        <v>前年なし</v>
      </c>
      <c r="Q224" s="111" t="str">
        <f t="shared" si="38"/>
        <v>前年なし</v>
      </c>
      <c r="R224" s="111" t="str">
        <f t="shared" si="38"/>
        <v>前年なし</v>
      </c>
      <c r="S224" s="112" t="str">
        <f t="shared" si="38"/>
        <v>前年なし</v>
      </c>
      <c r="Y224" s="6" t="str">
        <f t="shared" si="32"/>
        <v/>
      </c>
    </row>
    <row r="225" spans="2:25" ht="12" hidden="1" outlineLevel="1">
      <c r="B225" s="3">
        <v>23</v>
      </c>
      <c r="F225" s="108">
        <f t="shared" si="34"/>
        <v>0</v>
      </c>
      <c r="G225" s="113">
        <f t="shared" si="36"/>
        <v>0</v>
      </c>
      <c r="H225" s="114" t="str">
        <f t="shared" si="38"/>
        <v>前年なし</v>
      </c>
      <c r="I225" s="111" t="str">
        <f t="shared" si="38"/>
        <v>前年なし</v>
      </c>
      <c r="J225" s="111" t="str">
        <f t="shared" si="38"/>
        <v>前年なし</v>
      </c>
      <c r="K225" s="111" t="str">
        <f t="shared" si="38"/>
        <v>前年なし</v>
      </c>
      <c r="L225" s="111" t="str">
        <f t="shared" si="38"/>
        <v>前年なし</v>
      </c>
      <c r="M225" s="111" t="str">
        <f t="shared" si="38"/>
        <v>前年なし</v>
      </c>
      <c r="N225" s="111" t="str">
        <f t="shared" si="38"/>
        <v>前年なし</v>
      </c>
      <c r="O225" s="111" t="str">
        <f t="shared" si="38"/>
        <v>前年なし</v>
      </c>
      <c r="P225" s="111" t="str">
        <f t="shared" si="38"/>
        <v>前年なし</v>
      </c>
      <c r="Q225" s="111" t="str">
        <f t="shared" si="38"/>
        <v>前年なし</v>
      </c>
      <c r="R225" s="111" t="str">
        <f t="shared" si="38"/>
        <v>前年なし</v>
      </c>
      <c r="S225" s="112" t="str">
        <f t="shared" si="38"/>
        <v>前年なし</v>
      </c>
      <c r="Y225" s="6" t="str">
        <f t="shared" si="32"/>
        <v/>
      </c>
    </row>
    <row r="226" spans="2:25" ht="12" hidden="1" outlineLevel="1">
      <c r="B226" s="3">
        <v>24</v>
      </c>
      <c r="F226" s="108">
        <f t="shared" si="34"/>
        <v>0</v>
      </c>
      <c r="G226" s="113">
        <f t="shared" si="36"/>
        <v>0</v>
      </c>
      <c r="H226" s="114" t="str">
        <f t="shared" si="38"/>
        <v>前年なし</v>
      </c>
      <c r="I226" s="111" t="str">
        <f t="shared" si="38"/>
        <v>前年なし</v>
      </c>
      <c r="J226" s="111" t="str">
        <f t="shared" si="38"/>
        <v>前年なし</v>
      </c>
      <c r="K226" s="111" t="str">
        <f t="shared" si="38"/>
        <v>前年なし</v>
      </c>
      <c r="L226" s="111" t="str">
        <f t="shared" si="38"/>
        <v>前年なし</v>
      </c>
      <c r="M226" s="111" t="str">
        <f t="shared" si="38"/>
        <v>前年なし</v>
      </c>
      <c r="N226" s="111" t="str">
        <f t="shared" si="38"/>
        <v>前年なし</v>
      </c>
      <c r="O226" s="111" t="str">
        <f t="shared" si="38"/>
        <v>前年なし</v>
      </c>
      <c r="P226" s="111" t="str">
        <f t="shared" si="38"/>
        <v>前年なし</v>
      </c>
      <c r="Q226" s="111" t="str">
        <f t="shared" si="38"/>
        <v>前年なし</v>
      </c>
      <c r="R226" s="111" t="str">
        <f t="shared" si="38"/>
        <v>前年なし</v>
      </c>
      <c r="S226" s="112" t="str">
        <f t="shared" si="38"/>
        <v>前年なし</v>
      </c>
      <c r="Y226" s="6" t="str">
        <f t="shared" si="32"/>
        <v/>
      </c>
    </row>
    <row r="227" spans="2:25" ht="12" hidden="1" outlineLevel="1">
      <c r="B227" s="3">
        <v>25</v>
      </c>
      <c r="F227" s="108">
        <f t="shared" si="34"/>
        <v>0</v>
      </c>
      <c r="G227" s="113">
        <f t="shared" si="36"/>
        <v>0</v>
      </c>
      <c r="H227" s="114" t="str">
        <f t="shared" si="38"/>
        <v>前年なし</v>
      </c>
      <c r="I227" s="111" t="str">
        <f t="shared" si="38"/>
        <v>前年なし</v>
      </c>
      <c r="J227" s="111" t="str">
        <f t="shared" si="38"/>
        <v>前年なし</v>
      </c>
      <c r="K227" s="111" t="str">
        <f t="shared" si="38"/>
        <v>前年なし</v>
      </c>
      <c r="L227" s="111" t="str">
        <f t="shared" si="38"/>
        <v>前年なし</v>
      </c>
      <c r="M227" s="111" t="str">
        <f t="shared" si="38"/>
        <v>前年なし</v>
      </c>
      <c r="N227" s="111" t="str">
        <f t="shared" si="38"/>
        <v>前年なし</v>
      </c>
      <c r="O227" s="111" t="str">
        <f t="shared" si="38"/>
        <v>前年なし</v>
      </c>
      <c r="P227" s="111" t="str">
        <f t="shared" si="38"/>
        <v>前年なし</v>
      </c>
      <c r="Q227" s="111" t="str">
        <f t="shared" si="38"/>
        <v>前年なし</v>
      </c>
      <c r="R227" s="111" t="str">
        <f t="shared" si="38"/>
        <v>前年なし</v>
      </c>
      <c r="S227" s="112" t="str">
        <f t="shared" si="38"/>
        <v>前年なし</v>
      </c>
      <c r="Y227" s="6" t="str">
        <f t="shared" si="32"/>
        <v/>
      </c>
    </row>
    <row r="228" spans="2:25" ht="12" hidden="1" outlineLevel="1">
      <c r="B228" s="3">
        <v>26</v>
      </c>
      <c r="F228" s="108">
        <f t="shared" si="34"/>
        <v>0</v>
      </c>
      <c r="G228" s="113">
        <f t="shared" si="36"/>
        <v>0</v>
      </c>
      <c r="H228" s="114" t="str">
        <f t="shared" si="38"/>
        <v>前年なし</v>
      </c>
      <c r="I228" s="111" t="str">
        <f t="shared" si="38"/>
        <v>前年なし</v>
      </c>
      <c r="J228" s="111" t="str">
        <f t="shared" si="38"/>
        <v>前年なし</v>
      </c>
      <c r="K228" s="111" t="str">
        <f t="shared" si="38"/>
        <v>前年なし</v>
      </c>
      <c r="L228" s="111" t="str">
        <f t="shared" si="38"/>
        <v>前年なし</v>
      </c>
      <c r="M228" s="111" t="str">
        <f t="shared" si="38"/>
        <v>前年なし</v>
      </c>
      <c r="N228" s="111" t="str">
        <f t="shared" si="38"/>
        <v>前年なし</v>
      </c>
      <c r="O228" s="111" t="str">
        <f t="shared" si="38"/>
        <v>前年なし</v>
      </c>
      <c r="P228" s="111" t="str">
        <f t="shared" si="38"/>
        <v>前年なし</v>
      </c>
      <c r="Q228" s="111" t="str">
        <f t="shared" si="38"/>
        <v>前年なし</v>
      </c>
      <c r="R228" s="111" t="str">
        <f t="shared" si="38"/>
        <v>前年なし</v>
      </c>
      <c r="S228" s="112" t="str">
        <f t="shared" si="38"/>
        <v>前年なし</v>
      </c>
      <c r="Y228" s="6" t="str">
        <f t="shared" si="32"/>
        <v/>
      </c>
    </row>
    <row r="229" spans="2:25" ht="12" hidden="1" outlineLevel="1">
      <c r="B229" s="3">
        <v>27</v>
      </c>
      <c r="F229" s="108">
        <f t="shared" si="34"/>
        <v>0</v>
      </c>
      <c r="G229" s="113">
        <f t="shared" si="36"/>
        <v>0</v>
      </c>
      <c r="H229" s="114" t="str">
        <f t="shared" si="38"/>
        <v>前年なし</v>
      </c>
      <c r="I229" s="111" t="str">
        <f t="shared" si="38"/>
        <v>前年なし</v>
      </c>
      <c r="J229" s="111" t="str">
        <f t="shared" si="38"/>
        <v>前年なし</v>
      </c>
      <c r="K229" s="111" t="str">
        <f t="shared" si="38"/>
        <v>前年なし</v>
      </c>
      <c r="L229" s="111" t="str">
        <f t="shared" si="38"/>
        <v>前年なし</v>
      </c>
      <c r="M229" s="111" t="str">
        <f t="shared" si="38"/>
        <v>前年なし</v>
      </c>
      <c r="N229" s="111" t="str">
        <f t="shared" si="38"/>
        <v>前年なし</v>
      </c>
      <c r="O229" s="111" t="str">
        <f t="shared" si="38"/>
        <v>前年なし</v>
      </c>
      <c r="P229" s="111" t="str">
        <f t="shared" si="38"/>
        <v>前年なし</v>
      </c>
      <c r="Q229" s="111" t="str">
        <f t="shared" si="38"/>
        <v>前年なし</v>
      </c>
      <c r="R229" s="111" t="str">
        <f t="shared" si="38"/>
        <v>前年なし</v>
      </c>
      <c r="S229" s="112" t="str">
        <f t="shared" si="38"/>
        <v>前年なし</v>
      </c>
      <c r="Y229" s="6" t="str">
        <f t="shared" si="32"/>
        <v/>
      </c>
    </row>
    <row r="230" spans="2:25" ht="12" hidden="1" outlineLevel="1">
      <c r="B230" s="3">
        <v>28</v>
      </c>
      <c r="F230" s="108">
        <f t="shared" si="34"/>
        <v>0</v>
      </c>
      <c r="G230" s="115">
        <f t="shared" si="36"/>
        <v>0</v>
      </c>
      <c r="H230" s="116" t="str">
        <f t="shared" si="38"/>
        <v>前年なし</v>
      </c>
      <c r="I230" s="117" t="str">
        <f t="shared" si="38"/>
        <v>前年なし</v>
      </c>
      <c r="J230" s="117" t="str">
        <f t="shared" si="38"/>
        <v>前年なし</v>
      </c>
      <c r="K230" s="117" t="str">
        <f t="shared" si="38"/>
        <v>前年なし</v>
      </c>
      <c r="L230" s="117" t="str">
        <f t="shared" si="38"/>
        <v>前年なし</v>
      </c>
      <c r="M230" s="117" t="str">
        <f t="shared" si="38"/>
        <v>前年なし</v>
      </c>
      <c r="N230" s="117" t="str">
        <f t="shared" si="38"/>
        <v>前年なし</v>
      </c>
      <c r="O230" s="117" t="str">
        <f t="shared" si="38"/>
        <v>前年なし</v>
      </c>
      <c r="P230" s="117" t="str">
        <f t="shared" si="38"/>
        <v>前年なし</v>
      </c>
      <c r="Q230" s="117" t="str">
        <f t="shared" si="38"/>
        <v>前年なし</v>
      </c>
      <c r="R230" s="117" t="str">
        <f t="shared" si="38"/>
        <v>前年なし</v>
      </c>
      <c r="S230" s="118" t="str">
        <f t="shared" si="38"/>
        <v>前年なし</v>
      </c>
      <c r="Y230" s="6" t="str">
        <f t="shared" si="32"/>
        <v/>
      </c>
    </row>
    <row r="231" spans="2:25" ht="12" hidden="1" outlineLevel="1">
      <c r="B231" s="3" t="s">
        <v>40</v>
      </c>
      <c r="F231" s="108">
        <f t="shared" si="34"/>
        <v>0</v>
      </c>
      <c r="G231" s="119" t="str">
        <f t="shared" si="36"/>
        <v>小計</v>
      </c>
      <c r="H231" s="120">
        <f t="shared" si="38"/>
        <v>1.1661863479703105</v>
      </c>
      <c r="I231" s="121">
        <f t="shared" si="38"/>
        <v>1.1494649227110583</v>
      </c>
      <c r="J231" s="121">
        <f t="shared" si="38"/>
        <v>1.0930454676706425</v>
      </c>
      <c r="K231" s="121">
        <f t="shared" si="38"/>
        <v>1.0376573076412601</v>
      </c>
      <c r="L231" s="121">
        <f t="shared" si="38"/>
        <v>1.0875590323347353</v>
      </c>
      <c r="M231" s="121">
        <f t="shared" si="38"/>
        <v>1.1083895949166005</v>
      </c>
      <c r="N231" s="121">
        <f t="shared" si="38"/>
        <v>1.1176373340890842</v>
      </c>
      <c r="O231" s="121">
        <f t="shared" si="38"/>
        <v>1.0350133934075294</v>
      </c>
      <c r="P231" s="121">
        <f t="shared" si="38"/>
        <v>1.0227813974387778</v>
      </c>
      <c r="Q231" s="121">
        <f t="shared" si="38"/>
        <v>1.0377251221368897</v>
      </c>
      <c r="R231" s="121">
        <f t="shared" si="38"/>
        <v>1.0268850639596629</v>
      </c>
      <c r="S231" s="122">
        <f t="shared" si="38"/>
        <v>1.0380733725546467</v>
      </c>
      <c r="Y231" s="6" t="str">
        <f t="shared" si="32"/>
        <v/>
      </c>
    </row>
    <row r="232" spans="2:25" ht="12" hidden="1" outlineLevel="1">
      <c r="B232" s="3">
        <v>29</v>
      </c>
      <c r="F232" s="108">
        <f t="shared" si="34"/>
        <v>0</v>
      </c>
      <c r="G232" s="109">
        <f t="shared" si="36"/>
        <v>0</v>
      </c>
      <c r="H232" s="123" t="str">
        <f t="shared" si="38"/>
        <v>前年なし</v>
      </c>
      <c r="I232" s="124" t="str">
        <f t="shared" si="38"/>
        <v>前年なし</v>
      </c>
      <c r="J232" s="124" t="str">
        <f t="shared" si="38"/>
        <v>前年なし</v>
      </c>
      <c r="K232" s="124" t="str">
        <f t="shared" si="38"/>
        <v>前年なし</v>
      </c>
      <c r="L232" s="124" t="str">
        <f t="shared" si="38"/>
        <v>前年なし</v>
      </c>
      <c r="M232" s="124" t="str">
        <f t="shared" si="38"/>
        <v>前年なし</v>
      </c>
      <c r="N232" s="124" t="str">
        <f t="shared" si="38"/>
        <v>前年なし</v>
      </c>
      <c r="O232" s="124" t="str">
        <f t="shared" si="38"/>
        <v>前年なし</v>
      </c>
      <c r="P232" s="124" t="str">
        <f t="shared" si="38"/>
        <v>前年なし</v>
      </c>
      <c r="Q232" s="124" t="str">
        <f t="shared" si="38"/>
        <v>前年なし</v>
      </c>
      <c r="R232" s="124" t="str">
        <f t="shared" si="38"/>
        <v>前年なし</v>
      </c>
      <c r="S232" s="125" t="str">
        <f t="shared" si="38"/>
        <v>前年なし</v>
      </c>
      <c r="Y232" s="6" t="str">
        <f t="shared" si="32"/>
        <v/>
      </c>
    </row>
    <row r="233" spans="2:25" ht="12" hidden="1" outlineLevel="1">
      <c r="B233" s="3">
        <v>30</v>
      </c>
      <c r="F233" s="108">
        <f t="shared" si="34"/>
        <v>0</v>
      </c>
      <c r="G233" s="113">
        <f t="shared" si="36"/>
        <v>0</v>
      </c>
      <c r="H233" s="114" t="str">
        <f t="shared" si="38"/>
        <v>前年なし</v>
      </c>
      <c r="I233" s="111" t="str">
        <f t="shared" si="38"/>
        <v>前年なし</v>
      </c>
      <c r="J233" s="111" t="str">
        <f t="shared" si="38"/>
        <v>前年なし</v>
      </c>
      <c r="K233" s="111" t="str">
        <f t="shared" si="38"/>
        <v>前年なし</v>
      </c>
      <c r="L233" s="111" t="str">
        <f t="shared" si="38"/>
        <v>前年なし</v>
      </c>
      <c r="M233" s="111" t="str">
        <f t="shared" si="38"/>
        <v>前年なし</v>
      </c>
      <c r="N233" s="111" t="str">
        <f t="shared" si="38"/>
        <v>前年なし</v>
      </c>
      <c r="O233" s="111" t="str">
        <f t="shared" si="38"/>
        <v>前年なし</v>
      </c>
      <c r="P233" s="111" t="str">
        <f t="shared" si="38"/>
        <v>前年なし</v>
      </c>
      <c r="Q233" s="111" t="str">
        <f t="shared" si="38"/>
        <v>前年なし</v>
      </c>
      <c r="R233" s="111" t="str">
        <f t="shared" si="38"/>
        <v>前年なし</v>
      </c>
      <c r="S233" s="112" t="str">
        <f t="shared" si="38"/>
        <v>前年なし</v>
      </c>
      <c r="Y233" s="6" t="str">
        <f t="shared" si="32"/>
        <v/>
      </c>
    </row>
    <row r="234" spans="2:25" ht="12" hidden="1" outlineLevel="1">
      <c r="B234" s="3">
        <v>31</v>
      </c>
      <c r="F234" s="108">
        <f t="shared" si="34"/>
        <v>0</v>
      </c>
      <c r="G234" s="113">
        <f t="shared" si="36"/>
        <v>0</v>
      </c>
      <c r="H234" s="114" t="str">
        <f t="shared" si="38"/>
        <v>前年なし</v>
      </c>
      <c r="I234" s="111" t="str">
        <f t="shared" si="38"/>
        <v>前年なし</v>
      </c>
      <c r="J234" s="111" t="str">
        <f t="shared" si="38"/>
        <v>前年なし</v>
      </c>
      <c r="K234" s="111" t="str">
        <f t="shared" si="38"/>
        <v>前年なし</v>
      </c>
      <c r="L234" s="111" t="str">
        <f t="shared" si="38"/>
        <v>前年なし</v>
      </c>
      <c r="M234" s="111" t="str">
        <f t="shared" si="38"/>
        <v>前年なし</v>
      </c>
      <c r="N234" s="111" t="str">
        <f t="shared" si="38"/>
        <v>前年なし</v>
      </c>
      <c r="O234" s="111" t="str">
        <f t="shared" si="38"/>
        <v>前年なし</v>
      </c>
      <c r="P234" s="111" t="str">
        <f t="shared" si="38"/>
        <v>前年なし</v>
      </c>
      <c r="Q234" s="111" t="str">
        <f t="shared" si="38"/>
        <v>前年なし</v>
      </c>
      <c r="R234" s="111" t="str">
        <f t="shared" si="38"/>
        <v>前年なし</v>
      </c>
      <c r="S234" s="112" t="str">
        <f t="shared" si="38"/>
        <v>前年なし</v>
      </c>
      <c r="Y234" s="6" t="str">
        <f t="shared" si="32"/>
        <v/>
      </c>
    </row>
    <row r="235" spans="2:25" ht="12" hidden="1" outlineLevel="1">
      <c r="B235" s="3">
        <v>32</v>
      </c>
      <c r="F235" s="108">
        <f t="shared" si="34"/>
        <v>0</v>
      </c>
      <c r="G235" s="113">
        <f t="shared" si="36"/>
        <v>0</v>
      </c>
      <c r="H235" s="114" t="str">
        <f t="shared" si="38"/>
        <v>前年なし</v>
      </c>
      <c r="I235" s="111" t="str">
        <f t="shared" si="38"/>
        <v>前年なし</v>
      </c>
      <c r="J235" s="111" t="str">
        <f t="shared" si="38"/>
        <v>前年なし</v>
      </c>
      <c r="K235" s="111" t="str">
        <f t="shared" si="38"/>
        <v>前年なし</v>
      </c>
      <c r="L235" s="111" t="str">
        <f t="shared" si="38"/>
        <v>前年なし</v>
      </c>
      <c r="M235" s="111" t="str">
        <f t="shared" si="38"/>
        <v>前年なし</v>
      </c>
      <c r="N235" s="111" t="str">
        <f t="shared" si="38"/>
        <v>前年なし</v>
      </c>
      <c r="O235" s="111" t="str">
        <f t="shared" si="38"/>
        <v>前年なし</v>
      </c>
      <c r="P235" s="111" t="str">
        <f t="shared" si="38"/>
        <v>前年なし</v>
      </c>
      <c r="Q235" s="111" t="str">
        <f t="shared" si="38"/>
        <v>前年なし</v>
      </c>
      <c r="R235" s="111" t="str">
        <f t="shared" si="38"/>
        <v>前年なし</v>
      </c>
      <c r="S235" s="112" t="str">
        <f t="shared" si="38"/>
        <v>前年なし</v>
      </c>
      <c r="Y235" s="6" t="str">
        <f t="shared" si="32"/>
        <v/>
      </c>
    </row>
    <row r="236" spans="2:25" ht="12" hidden="1" outlineLevel="1">
      <c r="B236" s="3">
        <v>33</v>
      </c>
      <c r="F236" s="108">
        <f t="shared" si="34"/>
        <v>0</v>
      </c>
      <c r="G236" s="113">
        <f t="shared" si="36"/>
        <v>0</v>
      </c>
      <c r="H236" s="114" t="str">
        <f t="shared" ref="H236:S251" si="39">+IF(TYPE(H136)=2,T(H136),
IF(OR(TYPE(VLOOKUP($G236,$G$3:$S$88,MATCH(H$102,$G$202:$S$202,0),FALSE))=16,ISBLANK(VLOOKUP($G236,$G$3:$S$88,MATCH(H$102,$G$202:$S$202,0),FALSE))=TRUE),"前年なし",
IF(TYPE(VLOOKUP($G236,$G$3:$S$88,MATCH(H$102,$G$202:$S$202,0),FALSE))=2,T(VLOOKUP($G236,$G$3:$S$88,MATCH(H$102,$G$202:$S$202,0),FALSE)),
H136/VLOOKUP($G236,$G$3:$S$88,MATCH(H$102,$G$202:$S$202,0),FALSE))))</f>
        <v>前年なし</v>
      </c>
      <c r="I236" s="111" t="str">
        <f t="shared" si="39"/>
        <v>前年なし</v>
      </c>
      <c r="J236" s="111" t="str">
        <f t="shared" si="39"/>
        <v>前年なし</v>
      </c>
      <c r="K236" s="111" t="str">
        <f t="shared" si="39"/>
        <v>前年なし</v>
      </c>
      <c r="L236" s="111" t="str">
        <f t="shared" si="39"/>
        <v>前年なし</v>
      </c>
      <c r="M236" s="111" t="str">
        <f t="shared" si="39"/>
        <v>前年なし</v>
      </c>
      <c r="N236" s="111" t="str">
        <f t="shared" si="39"/>
        <v>前年なし</v>
      </c>
      <c r="O236" s="111" t="str">
        <f t="shared" si="39"/>
        <v>前年なし</v>
      </c>
      <c r="P236" s="111" t="str">
        <f t="shared" si="39"/>
        <v>前年なし</v>
      </c>
      <c r="Q236" s="111" t="str">
        <f t="shared" si="39"/>
        <v>前年なし</v>
      </c>
      <c r="R236" s="111" t="str">
        <f t="shared" si="39"/>
        <v>前年なし</v>
      </c>
      <c r="S236" s="112" t="str">
        <f t="shared" si="39"/>
        <v>前年なし</v>
      </c>
      <c r="Y236" s="6" t="str">
        <f t="shared" si="32"/>
        <v/>
      </c>
    </row>
    <row r="237" spans="2:25" ht="12" hidden="1" outlineLevel="1">
      <c r="B237" s="3">
        <v>34</v>
      </c>
      <c r="F237" s="108">
        <f t="shared" si="34"/>
        <v>0</v>
      </c>
      <c r="G237" s="113">
        <f t="shared" si="36"/>
        <v>0</v>
      </c>
      <c r="H237" s="114" t="str">
        <f t="shared" si="39"/>
        <v>前年なし</v>
      </c>
      <c r="I237" s="111" t="str">
        <f t="shared" si="39"/>
        <v>前年なし</v>
      </c>
      <c r="J237" s="111" t="str">
        <f t="shared" si="39"/>
        <v>前年なし</v>
      </c>
      <c r="K237" s="111" t="str">
        <f t="shared" si="39"/>
        <v>前年なし</v>
      </c>
      <c r="L237" s="111" t="str">
        <f t="shared" si="39"/>
        <v>前年なし</v>
      </c>
      <c r="M237" s="111" t="str">
        <f t="shared" si="39"/>
        <v>前年なし</v>
      </c>
      <c r="N237" s="111" t="str">
        <f t="shared" si="39"/>
        <v>前年なし</v>
      </c>
      <c r="O237" s="111" t="str">
        <f t="shared" si="39"/>
        <v>前年なし</v>
      </c>
      <c r="P237" s="111" t="str">
        <f t="shared" si="39"/>
        <v>前年なし</v>
      </c>
      <c r="Q237" s="111" t="str">
        <f t="shared" si="39"/>
        <v>前年なし</v>
      </c>
      <c r="R237" s="111" t="str">
        <f t="shared" si="39"/>
        <v>前年なし</v>
      </c>
      <c r="S237" s="112" t="str">
        <f t="shared" si="39"/>
        <v>前年なし</v>
      </c>
      <c r="Y237" s="6" t="str">
        <f t="shared" si="32"/>
        <v/>
      </c>
    </row>
    <row r="238" spans="2:25" ht="12" hidden="1" outlineLevel="1">
      <c r="B238" s="3">
        <v>35</v>
      </c>
      <c r="F238" s="108">
        <f t="shared" si="34"/>
        <v>0</v>
      </c>
      <c r="G238" s="113">
        <f t="shared" si="36"/>
        <v>0</v>
      </c>
      <c r="H238" s="114" t="str">
        <f t="shared" si="39"/>
        <v>前年なし</v>
      </c>
      <c r="I238" s="111" t="str">
        <f t="shared" si="39"/>
        <v>前年なし</v>
      </c>
      <c r="J238" s="111" t="str">
        <f t="shared" si="39"/>
        <v>前年なし</v>
      </c>
      <c r="K238" s="111" t="str">
        <f t="shared" si="39"/>
        <v>前年なし</v>
      </c>
      <c r="L238" s="111" t="str">
        <f t="shared" si="39"/>
        <v>前年なし</v>
      </c>
      <c r="M238" s="111" t="str">
        <f t="shared" si="39"/>
        <v>前年なし</v>
      </c>
      <c r="N238" s="111" t="str">
        <f t="shared" si="39"/>
        <v>前年なし</v>
      </c>
      <c r="O238" s="111" t="str">
        <f t="shared" si="39"/>
        <v>前年なし</v>
      </c>
      <c r="P238" s="111" t="str">
        <f t="shared" si="39"/>
        <v>前年なし</v>
      </c>
      <c r="Q238" s="111" t="str">
        <f t="shared" si="39"/>
        <v>前年なし</v>
      </c>
      <c r="R238" s="111" t="str">
        <f t="shared" si="39"/>
        <v>前年なし</v>
      </c>
      <c r="S238" s="112" t="str">
        <f t="shared" si="39"/>
        <v>前年なし</v>
      </c>
      <c r="Y238" s="6" t="str">
        <f t="shared" si="32"/>
        <v/>
      </c>
    </row>
    <row r="239" spans="2:25" ht="12" hidden="1" outlineLevel="1">
      <c r="B239" s="3">
        <v>36</v>
      </c>
      <c r="F239" s="108">
        <f t="shared" si="34"/>
        <v>0</v>
      </c>
      <c r="G239" s="113">
        <f t="shared" si="36"/>
        <v>0</v>
      </c>
      <c r="H239" s="114" t="str">
        <f t="shared" si="39"/>
        <v>前年なし</v>
      </c>
      <c r="I239" s="111" t="str">
        <f t="shared" si="39"/>
        <v>前年なし</v>
      </c>
      <c r="J239" s="111" t="str">
        <f t="shared" si="39"/>
        <v>前年なし</v>
      </c>
      <c r="K239" s="111" t="str">
        <f t="shared" si="39"/>
        <v>前年なし</v>
      </c>
      <c r="L239" s="111" t="str">
        <f t="shared" si="39"/>
        <v>前年なし</v>
      </c>
      <c r="M239" s="111" t="str">
        <f t="shared" si="39"/>
        <v>前年なし</v>
      </c>
      <c r="N239" s="111" t="str">
        <f t="shared" si="39"/>
        <v>前年なし</v>
      </c>
      <c r="O239" s="111" t="str">
        <f t="shared" si="39"/>
        <v>前年なし</v>
      </c>
      <c r="P239" s="111" t="str">
        <f t="shared" si="39"/>
        <v>前年なし</v>
      </c>
      <c r="Q239" s="111" t="str">
        <f t="shared" si="39"/>
        <v>前年なし</v>
      </c>
      <c r="R239" s="111" t="str">
        <f t="shared" si="39"/>
        <v>前年なし</v>
      </c>
      <c r="S239" s="112" t="str">
        <f t="shared" si="39"/>
        <v>前年なし</v>
      </c>
      <c r="Y239" s="6" t="str">
        <f t="shared" si="32"/>
        <v/>
      </c>
    </row>
    <row r="240" spans="2:25" ht="12" hidden="1" outlineLevel="1">
      <c r="B240" s="3">
        <v>37</v>
      </c>
      <c r="F240" s="108">
        <f t="shared" si="34"/>
        <v>0</v>
      </c>
      <c r="G240" s="113">
        <f t="shared" si="36"/>
        <v>0</v>
      </c>
      <c r="H240" s="114" t="str">
        <f t="shared" si="39"/>
        <v>前年なし</v>
      </c>
      <c r="I240" s="111" t="str">
        <f t="shared" si="39"/>
        <v>前年なし</v>
      </c>
      <c r="J240" s="111" t="str">
        <f t="shared" si="39"/>
        <v>前年なし</v>
      </c>
      <c r="K240" s="111" t="str">
        <f t="shared" si="39"/>
        <v>前年なし</v>
      </c>
      <c r="L240" s="111" t="str">
        <f t="shared" si="39"/>
        <v>前年なし</v>
      </c>
      <c r="M240" s="111" t="str">
        <f t="shared" si="39"/>
        <v>前年なし</v>
      </c>
      <c r="N240" s="111" t="str">
        <f t="shared" si="39"/>
        <v>前年なし</v>
      </c>
      <c r="O240" s="111" t="str">
        <f t="shared" si="39"/>
        <v>前年なし</v>
      </c>
      <c r="P240" s="111" t="str">
        <f t="shared" si="39"/>
        <v>前年なし</v>
      </c>
      <c r="Q240" s="111" t="str">
        <f t="shared" si="39"/>
        <v>前年なし</v>
      </c>
      <c r="R240" s="111" t="str">
        <f t="shared" si="39"/>
        <v>前年なし</v>
      </c>
      <c r="S240" s="112" t="str">
        <f t="shared" si="39"/>
        <v>前年なし</v>
      </c>
      <c r="Y240" s="6" t="str">
        <f t="shared" si="32"/>
        <v/>
      </c>
    </row>
    <row r="241" spans="2:25" ht="12" hidden="1" outlineLevel="1">
      <c r="B241" s="3">
        <v>38</v>
      </c>
      <c r="F241" s="108">
        <f t="shared" si="34"/>
        <v>0</v>
      </c>
      <c r="G241" s="113">
        <f t="shared" si="36"/>
        <v>0</v>
      </c>
      <c r="H241" s="114" t="str">
        <f t="shared" si="39"/>
        <v>前年なし</v>
      </c>
      <c r="I241" s="111" t="str">
        <f t="shared" si="39"/>
        <v>前年なし</v>
      </c>
      <c r="J241" s="111" t="str">
        <f t="shared" si="39"/>
        <v>前年なし</v>
      </c>
      <c r="K241" s="111" t="str">
        <f t="shared" si="39"/>
        <v>前年なし</v>
      </c>
      <c r="L241" s="111" t="str">
        <f t="shared" si="39"/>
        <v>前年なし</v>
      </c>
      <c r="M241" s="111" t="str">
        <f t="shared" si="39"/>
        <v>前年なし</v>
      </c>
      <c r="N241" s="111" t="str">
        <f t="shared" si="39"/>
        <v>前年なし</v>
      </c>
      <c r="O241" s="111" t="str">
        <f t="shared" si="39"/>
        <v>前年なし</v>
      </c>
      <c r="P241" s="111" t="str">
        <f t="shared" si="39"/>
        <v>前年なし</v>
      </c>
      <c r="Q241" s="111" t="str">
        <f t="shared" si="39"/>
        <v>前年なし</v>
      </c>
      <c r="R241" s="111" t="str">
        <f t="shared" si="39"/>
        <v>前年なし</v>
      </c>
      <c r="S241" s="112" t="str">
        <f t="shared" si="39"/>
        <v>前年なし</v>
      </c>
      <c r="Y241" s="6" t="str">
        <f t="shared" si="32"/>
        <v/>
      </c>
    </row>
    <row r="242" spans="2:25" ht="12" hidden="1" outlineLevel="1">
      <c r="B242" s="3">
        <v>39</v>
      </c>
      <c r="F242" s="108">
        <f t="shared" si="34"/>
        <v>0</v>
      </c>
      <c r="G242" s="113">
        <f t="shared" si="36"/>
        <v>0</v>
      </c>
      <c r="H242" s="114" t="str">
        <f t="shared" si="39"/>
        <v>前年なし</v>
      </c>
      <c r="I242" s="111" t="str">
        <f t="shared" si="39"/>
        <v>前年なし</v>
      </c>
      <c r="J242" s="111" t="str">
        <f t="shared" si="39"/>
        <v>前年なし</v>
      </c>
      <c r="K242" s="111" t="str">
        <f t="shared" si="39"/>
        <v>前年なし</v>
      </c>
      <c r="L242" s="111" t="str">
        <f t="shared" si="39"/>
        <v>前年なし</v>
      </c>
      <c r="M242" s="111" t="str">
        <f t="shared" si="39"/>
        <v>前年なし</v>
      </c>
      <c r="N242" s="111" t="str">
        <f t="shared" si="39"/>
        <v>前年なし</v>
      </c>
      <c r="O242" s="111" t="str">
        <f t="shared" si="39"/>
        <v>前年なし</v>
      </c>
      <c r="P242" s="111" t="str">
        <f t="shared" si="39"/>
        <v>前年なし</v>
      </c>
      <c r="Q242" s="111" t="str">
        <f t="shared" si="39"/>
        <v>前年なし</v>
      </c>
      <c r="R242" s="111" t="str">
        <f t="shared" si="39"/>
        <v>前年なし</v>
      </c>
      <c r="S242" s="112" t="str">
        <f t="shared" si="39"/>
        <v>前年なし</v>
      </c>
      <c r="Y242" s="6" t="str">
        <f t="shared" si="32"/>
        <v/>
      </c>
    </row>
    <row r="243" spans="2:25" ht="12" hidden="1" outlineLevel="1">
      <c r="B243" s="3">
        <v>40</v>
      </c>
      <c r="F243" s="108">
        <f t="shared" si="34"/>
        <v>0</v>
      </c>
      <c r="G243" s="113">
        <f t="shared" si="36"/>
        <v>0</v>
      </c>
      <c r="H243" s="114" t="str">
        <f t="shared" si="39"/>
        <v>前年なし</v>
      </c>
      <c r="I243" s="111" t="str">
        <f t="shared" si="39"/>
        <v>前年なし</v>
      </c>
      <c r="J243" s="111" t="str">
        <f t="shared" si="39"/>
        <v>前年なし</v>
      </c>
      <c r="K243" s="111" t="str">
        <f t="shared" si="39"/>
        <v>前年なし</v>
      </c>
      <c r="L243" s="111" t="str">
        <f t="shared" si="39"/>
        <v>前年なし</v>
      </c>
      <c r="M243" s="111" t="str">
        <f t="shared" si="39"/>
        <v>前年なし</v>
      </c>
      <c r="N243" s="111" t="str">
        <f t="shared" si="39"/>
        <v>前年なし</v>
      </c>
      <c r="O243" s="111" t="str">
        <f t="shared" si="39"/>
        <v>前年なし</v>
      </c>
      <c r="P243" s="111" t="str">
        <f t="shared" si="39"/>
        <v>前年なし</v>
      </c>
      <c r="Q243" s="111" t="str">
        <f t="shared" si="39"/>
        <v>前年なし</v>
      </c>
      <c r="R243" s="111" t="str">
        <f t="shared" si="39"/>
        <v>前年なし</v>
      </c>
      <c r="S243" s="112" t="str">
        <f t="shared" si="39"/>
        <v>前年なし</v>
      </c>
      <c r="Y243" s="6" t="str">
        <f t="shared" si="32"/>
        <v/>
      </c>
    </row>
    <row r="244" spans="2:25" ht="12" hidden="1" outlineLevel="1">
      <c r="B244" s="3">
        <v>41</v>
      </c>
      <c r="F244" s="108">
        <f t="shared" si="34"/>
        <v>0</v>
      </c>
      <c r="G244" s="113">
        <f t="shared" si="36"/>
        <v>0</v>
      </c>
      <c r="H244" s="114" t="str">
        <f t="shared" si="39"/>
        <v>前年なし</v>
      </c>
      <c r="I244" s="111" t="str">
        <f t="shared" si="39"/>
        <v>前年なし</v>
      </c>
      <c r="J244" s="111" t="str">
        <f t="shared" si="39"/>
        <v>前年なし</v>
      </c>
      <c r="K244" s="111" t="str">
        <f t="shared" si="39"/>
        <v>前年なし</v>
      </c>
      <c r="L244" s="111" t="str">
        <f t="shared" si="39"/>
        <v>前年なし</v>
      </c>
      <c r="M244" s="111" t="str">
        <f t="shared" si="39"/>
        <v>前年なし</v>
      </c>
      <c r="N244" s="111" t="str">
        <f t="shared" si="39"/>
        <v>前年なし</v>
      </c>
      <c r="O244" s="111" t="str">
        <f t="shared" si="39"/>
        <v>前年なし</v>
      </c>
      <c r="P244" s="111" t="str">
        <f t="shared" si="39"/>
        <v>前年なし</v>
      </c>
      <c r="Q244" s="111" t="str">
        <f t="shared" si="39"/>
        <v>前年なし</v>
      </c>
      <c r="R244" s="111" t="str">
        <f t="shared" si="39"/>
        <v>前年なし</v>
      </c>
      <c r="S244" s="112" t="str">
        <f t="shared" si="39"/>
        <v>前年なし</v>
      </c>
      <c r="Y244" s="6" t="str">
        <f t="shared" si="32"/>
        <v/>
      </c>
    </row>
    <row r="245" spans="2:25" ht="12" hidden="1" outlineLevel="1">
      <c r="B245" s="3">
        <v>42</v>
      </c>
      <c r="F245" s="108">
        <f t="shared" si="34"/>
        <v>0</v>
      </c>
      <c r="G245" s="113">
        <f t="shared" si="36"/>
        <v>0</v>
      </c>
      <c r="H245" s="114" t="str">
        <f t="shared" si="39"/>
        <v>前年なし</v>
      </c>
      <c r="I245" s="111" t="str">
        <f t="shared" si="39"/>
        <v>前年なし</v>
      </c>
      <c r="J245" s="111" t="str">
        <f t="shared" si="39"/>
        <v>前年なし</v>
      </c>
      <c r="K245" s="111" t="str">
        <f t="shared" si="39"/>
        <v>前年なし</v>
      </c>
      <c r="L245" s="111" t="str">
        <f t="shared" si="39"/>
        <v>前年なし</v>
      </c>
      <c r="M245" s="111" t="str">
        <f t="shared" si="39"/>
        <v>前年なし</v>
      </c>
      <c r="N245" s="111" t="str">
        <f t="shared" si="39"/>
        <v>前年なし</v>
      </c>
      <c r="O245" s="111" t="str">
        <f t="shared" si="39"/>
        <v>前年なし</v>
      </c>
      <c r="P245" s="111" t="str">
        <f t="shared" si="39"/>
        <v>前年なし</v>
      </c>
      <c r="Q245" s="111" t="str">
        <f t="shared" si="39"/>
        <v>前年なし</v>
      </c>
      <c r="R245" s="111" t="str">
        <f t="shared" si="39"/>
        <v>前年なし</v>
      </c>
      <c r="S245" s="112" t="str">
        <f t="shared" si="39"/>
        <v>前年なし</v>
      </c>
      <c r="Y245" s="6" t="str">
        <f t="shared" si="32"/>
        <v/>
      </c>
    </row>
    <row r="246" spans="2:25" ht="12" hidden="1" outlineLevel="1">
      <c r="B246" s="3">
        <v>43</v>
      </c>
      <c r="F246" s="108">
        <f t="shared" si="34"/>
        <v>0</v>
      </c>
      <c r="G246" s="113">
        <f t="shared" si="36"/>
        <v>0</v>
      </c>
      <c r="H246" s="114" t="str">
        <f t="shared" si="39"/>
        <v>前年なし</v>
      </c>
      <c r="I246" s="111" t="str">
        <f t="shared" si="39"/>
        <v>前年なし</v>
      </c>
      <c r="J246" s="111" t="str">
        <f t="shared" si="39"/>
        <v>前年なし</v>
      </c>
      <c r="K246" s="111" t="str">
        <f t="shared" si="39"/>
        <v>前年なし</v>
      </c>
      <c r="L246" s="111" t="str">
        <f t="shared" si="39"/>
        <v>前年なし</v>
      </c>
      <c r="M246" s="111" t="str">
        <f t="shared" si="39"/>
        <v>前年なし</v>
      </c>
      <c r="N246" s="111" t="str">
        <f t="shared" si="39"/>
        <v>前年なし</v>
      </c>
      <c r="O246" s="111" t="str">
        <f t="shared" si="39"/>
        <v>前年なし</v>
      </c>
      <c r="P246" s="111" t="str">
        <f t="shared" si="39"/>
        <v>前年なし</v>
      </c>
      <c r="Q246" s="111" t="str">
        <f t="shared" si="39"/>
        <v>前年なし</v>
      </c>
      <c r="R246" s="111" t="str">
        <f t="shared" si="39"/>
        <v>前年なし</v>
      </c>
      <c r="S246" s="112" t="str">
        <f t="shared" si="39"/>
        <v>前年なし</v>
      </c>
      <c r="Y246" s="6" t="str">
        <f t="shared" si="32"/>
        <v/>
      </c>
    </row>
    <row r="247" spans="2:25" ht="12" hidden="1" outlineLevel="1">
      <c r="B247" s="3">
        <v>44</v>
      </c>
      <c r="F247" s="108">
        <f t="shared" si="34"/>
        <v>0</v>
      </c>
      <c r="G247" s="113">
        <f t="shared" si="36"/>
        <v>0</v>
      </c>
      <c r="H247" s="114" t="str">
        <f t="shared" si="39"/>
        <v>前年なし</v>
      </c>
      <c r="I247" s="111" t="str">
        <f t="shared" si="39"/>
        <v>前年なし</v>
      </c>
      <c r="J247" s="111" t="str">
        <f t="shared" si="39"/>
        <v>前年なし</v>
      </c>
      <c r="K247" s="111" t="str">
        <f t="shared" si="39"/>
        <v>前年なし</v>
      </c>
      <c r="L247" s="111" t="str">
        <f t="shared" si="39"/>
        <v>前年なし</v>
      </c>
      <c r="M247" s="111" t="str">
        <f t="shared" si="39"/>
        <v>前年なし</v>
      </c>
      <c r="N247" s="111" t="str">
        <f t="shared" si="39"/>
        <v>前年なし</v>
      </c>
      <c r="O247" s="111" t="str">
        <f t="shared" si="39"/>
        <v>前年なし</v>
      </c>
      <c r="P247" s="111" t="str">
        <f t="shared" si="39"/>
        <v>前年なし</v>
      </c>
      <c r="Q247" s="111" t="str">
        <f t="shared" si="39"/>
        <v>前年なし</v>
      </c>
      <c r="R247" s="111" t="str">
        <f t="shared" si="39"/>
        <v>前年なし</v>
      </c>
      <c r="S247" s="112" t="str">
        <f t="shared" si="39"/>
        <v>前年なし</v>
      </c>
      <c r="Y247" s="6" t="str">
        <f t="shared" si="32"/>
        <v/>
      </c>
    </row>
    <row r="248" spans="2:25" ht="12" hidden="1" outlineLevel="1">
      <c r="B248" s="3">
        <v>45</v>
      </c>
      <c r="F248" s="108">
        <f t="shared" si="34"/>
        <v>0</v>
      </c>
      <c r="G248" s="115">
        <f t="shared" si="36"/>
        <v>0</v>
      </c>
      <c r="H248" s="116" t="str">
        <f t="shared" si="39"/>
        <v>前年なし</v>
      </c>
      <c r="I248" s="117" t="str">
        <f t="shared" si="39"/>
        <v>前年なし</v>
      </c>
      <c r="J248" s="117" t="str">
        <f t="shared" si="39"/>
        <v>前年なし</v>
      </c>
      <c r="K248" s="117" t="str">
        <f t="shared" si="39"/>
        <v>前年なし</v>
      </c>
      <c r="L248" s="117" t="str">
        <f t="shared" si="39"/>
        <v>前年なし</v>
      </c>
      <c r="M248" s="117" t="str">
        <f t="shared" si="39"/>
        <v>前年なし</v>
      </c>
      <c r="N248" s="117" t="str">
        <f t="shared" si="39"/>
        <v>前年なし</v>
      </c>
      <c r="O248" s="117" t="str">
        <f t="shared" si="39"/>
        <v>前年なし</v>
      </c>
      <c r="P248" s="117" t="str">
        <f t="shared" si="39"/>
        <v>前年なし</v>
      </c>
      <c r="Q248" s="117" t="str">
        <f t="shared" si="39"/>
        <v>前年なし</v>
      </c>
      <c r="R248" s="117" t="str">
        <f t="shared" si="39"/>
        <v>前年なし</v>
      </c>
      <c r="S248" s="118" t="str">
        <f t="shared" si="39"/>
        <v>前年なし</v>
      </c>
      <c r="Y248" s="6" t="str">
        <f t="shared" si="32"/>
        <v/>
      </c>
    </row>
    <row r="249" spans="2:25" ht="12" hidden="1" outlineLevel="1">
      <c r="B249" s="3" t="s">
        <v>40</v>
      </c>
      <c r="F249" s="108">
        <f t="shared" si="34"/>
        <v>0</v>
      </c>
      <c r="G249" s="119" t="str">
        <f t="shared" si="36"/>
        <v>小計</v>
      </c>
      <c r="H249" s="120">
        <f t="shared" si="39"/>
        <v>0</v>
      </c>
      <c r="I249" s="121">
        <f t="shared" si="39"/>
        <v>0</v>
      </c>
      <c r="J249" s="121">
        <f t="shared" si="39"/>
        <v>0</v>
      </c>
      <c r="K249" s="121">
        <f t="shared" si="39"/>
        <v>0</v>
      </c>
      <c r="L249" s="121">
        <f t="shared" si="39"/>
        <v>0</v>
      </c>
      <c r="M249" s="121">
        <f t="shared" si="39"/>
        <v>0</v>
      </c>
      <c r="N249" s="121">
        <f t="shared" si="39"/>
        <v>0</v>
      </c>
      <c r="O249" s="121">
        <f t="shared" si="39"/>
        <v>0</v>
      </c>
      <c r="P249" s="121">
        <f t="shared" si="39"/>
        <v>0</v>
      </c>
      <c r="Q249" s="121">
        <f t="shared" si="39"/>
        <v>0</v>
      </c>
      <c r="R249" s="121">
        <f t="shared" si="39"/>
        <v>0</v>
      </c>
      <c r="S249" s="122">
        <f t="shared" si="39"/>
        <v>0</v>
      </c>
      <c r="Y249" s="6" t="str">
        <f t="shared" si="32"/>
        <v/>
      </c>
    </row>
    <row r="250" spans="2:25" ht="12" hidden="1" outlineLevel="1">
      <c r="B250" s="3">
        <v>46</v>
      </c>
      <c r="F250" s="108">
        <f t="shared" si="34"/>
        <v>0</v>
      </c>
      <c r="G250" s="109">
        <f t="shared" si="36"/>
        <v>0</v>
      </c>
      <c r="H250" s="123" t="str">
        <f t="shared" si="39"/>
        <v>前年なし</v>
      </c>
      <c r="I250" s="124" t="str">
        <f t="shared" si="39"/>
        <v>前年なし</v>
      </c>
      <c r="J250" s="124" t="str">
        <f t="shared" si="39"/>
        <v>前年なし</v>
      </c>
      <c r="K250" s="124" t="str">
        <f t="shared" si="39"/>
        <v>前年なし</v>
      </c>
      <c r="L250" s="124" t="str">
        <f t="shared" si="39"/>
        <v>前年なし</v>
      </c>
      <c r="M250" s="124" t="str">
        <f t="shared" si="39"/>
        <v>前年なし</v>
      </c>
      <c r="N250" s="124" t="str">
        <f t="shared" si="39"/>
        <v>前年なし</v>
      </c>
      <c r="O250" s="124" t="str">
        <f t="shared" si="39"/>
        <v>前年なし</v>
      </c>
      <c r="P250" s="124" t="str">
        <f t="shared" si="39"/>
        <v>前年なし</v>
      </c>
      <c r="Q250" s="124" t="str">
        <f t="shared" si="39"/>
        <v>前年なし</v>
      </c>
      <c r="R250" s="124" t="str">
        <f t="shared" si="39"/>
        <v>前年なし</v>
      </c>
      <c r="S250" s="125" t="str">
        <f t="shared" si="39"/>
        <v>前年なし</v>
      </c>
      <c r="Y250" s="6" t="str">
        <f t="shared" si="32"/>
        <v/>
      </c>
    </row>
    <row r="251" spans="2:25" ht="12" hidden="1" outlineLevel="1">
      <c r="B251" s="3">
        <v>47</v>
      </c>
      <c r="F251" s="108">
        <f t="shared" si="34"/>
        <v>0</v>
      </c>
      <c r="G251" s="113">
        <f t="shared" si="36"/>
        <v>0</v>
      </c>
      <c r="H251" s="114" t="str">
        <f t="shared" si="39"/>
        <v>前年なし</v>
      </c>
      <c r="I251" s="111" t="str">
        <f t="shared" si="39"/>
        <v>前年なし</v>
      </c>
      <c r="J251" s="111" t="str">
        <f t="shared" si="39"/>
        <v>前年なし</v>
      </c>
      <c r="K251" s="111" t="str">
        <f t="shared" si="39"/>
        <v>前年なし</v>
      </c>
      <c r="L251" s="111" t="str">
        <f t="shared" si="39"/>
        <v>前年なし</v>
      </c>
      <c r="M251" s="111" t="str">
        <f t="shared" si="39"/>
        <v>前年なし</v>
      </c>
      <c r="N251" s="111" t="str">
        <f t="shared" si="39"/>
        <v>前年なし</v>
      </c>
      <c r="O251" s="111" t="str">
        <f t="shared" si="39"/>
        <v>前年なし</v>
      </c>
      <c r="P251" s="111" t="str">
        <f t="shared" si="39"/>
        <v>前年なし</v>
      </c>
      <c r="Q251" s="111" t="str">
        <f t="shared" si="39"/>
        <v>前年なし</v>
      </c>
      <c r="R251" s="111" t="str">
        <f t="shared" si="39"/>
        <v>前年なし</v>
      </c>
      <c r="S251" s="112" t="str">
        <f t="shared" si="39"/>
        <v>前年なし</v>
      </c>
      <c r="Y251" s="6" t="str">
        <f t="shared" si="32"/>
        <v/>
      </c>
    </row>
    <row r="252" spans="2:25" ht="12" hidden="1" outlineLevel="1">
      <c r="B252" s="3">
        <v>48</v>
      </c>
      <c r="F252" s="108">
        <f t="shared" si="34"/>
        <v>0</v>
      </c>
      <c r="G252" s="113">
        <f t="shared" si="36"/>
        <v>0</v>
      </c>
      <c r="H252" s="114" t="str">
        <f t="shared" ref="H252:S267" si="40">+IF(TYPE(H152)=2,T(H152),
IF(OR(TYPE(VLOOKUP($G252,$G$3:$S$88,MATCH(H$102,$G$202:$S$202,0),FALSE))=16,ISBLANK(VLOOKUP($G252,$G$3:$S$88,MATCH(H$102,$G$202:$S$202,0),FALSE))=TRUE),"前年なし",
IF(TYPE(VLOOKUP($G252,$G$3:$S$88,MATCH(H$102,$G$202:$S$202,0),FALSE))=2,T(VLOOKUP($G252,$G$3:$S$88,MATCH(H$102,$G$202:$S$202,0),FALSE)),
H152/VLOOKUP($G252,$G$3:$S$88,MATCH(H$102,$G$202:$S$202,0),FALSE))))</f>
        <v>前年なし</v>
      </c>
      <c r="I252" s="111" t="str">
        <f t="shared" si="40"/>
        <v>前年なし</v>
      </c>
      <c r="J252" s="111" t="str">
        <f t="shared" si="40"/>
        <v>前年なし</v>
      </c>
      <c r="K252" s="111" t="str">
        <f t="shared" si="40"/>
        <v>前年なし</v>
      </c>
      <c r="L252" s="111" t="str">
        <f t="shared" si="40"/>
        <v>前年なし</v>
      </c>
      <c r="M252" s="111" t="str">
        <f t="shared" si="40"/>
        <v>前年なし</v>
      </c>
      <c r="N252" s="111" t="str">
        <f t="shared" si="40"/>
        <v>前年なし</v>
      </c>
      <c r="O252" s="111" t="str">
        <f t="shared" si="40"/>
        <v>前年なし</v>
      </c>
      <c r="P252" s="111" t="str">
        <f t="shared" si="40"/>
        <v>前年なし</v>
      </c>
      <c r="Q252" s="111" t="str">
        <f t="shared" si="40"/>
        <v>前年なし</v>
      </c>
      <c r="R252" s="111" t="str">
        <f t="shared" si="40"/>
        <v>前年なし</v>
      </c>
      <c r="S252" s="112" t="str">
        <f t="shared" si="40"/>
        <v>前年なし</v>
      </c>
      <c r="Y252" s="6" t="str">
        <f t="shared" si="32"/>
        <v/>
      </c>
    </row>
    <row r="253" spans="2:25" ht="12" hidden="1" outlineLevel="1">
      <c r="B253" s="3">
        <v>49</v>
      </c>
      <c r="F253" s="108">
        <f t="shared" si="34"/>
        <v>0</v>
      </c>
      <c r="G253" s="113">
        <f t="shared" si="36"/>
        <v>0</v>
      </c>
      <c r="H253" s="114" t="str">
        <f t="shared" si="40"/>
        <v>前年なし</v>
      </c>
      <c r="I253" s="111" t="str">
        <f t="shared" si="40"/>
        <v>前年なし</v>
      </c>
      <c r="J253" s="111" t="str">
        <f t="shared" si="40"/>
        <v>前年なし</v>
      </c>
      <c r="K253" s="111" t="str">
        <f t="shared" si="40"/>
        <v>前年なし</v>
      </c>
      <c r="L253" s="111" t="str">
        <f t="shared" si="40"/>
        <v>前年なし</v>
      </c>
      <c r="M253" s="111" t="str">
        <f t="shared" si="40"/>
        <v>前年なし</v>
      </c>
      <c r="N253" s="111" t="str">
        <f t="shared" si="40"/>
        <v>前年なし</v>
      </c>
      <c r="O253" s="111" t="str">
        <f t="shared" si="40"/>
        <v>前年なし</v>
      </c>
      <c r="P253" s="111" t="str">
        <f t="shared" si="40"/>
        <v>前年なし</v>
      </c>
      <c r="Q253" s="111" t="str">
        <f t="shared" si="40"/>
        <v>前年なし</v>
      </c>
      <c r="R253" s="111" t="str">
        <f t="shared" si="40"/>
        <v>前年なし</v>
      </c>
      <c r="S253" s="112" t="str">
        <f t="shared" si="40"/>
        <v>前年なし</v>
      </c>
      <c r="Y253" s="6" t="str">
        <f t="shared" si="32"/>
        <v/>
      </c>
    </row>
    <row r="254" spans="2:25" ht="12" hidden="1" outlineLevel="1">
      <c r="B254" s="3">
        <v>50</v>
      </c>
      <c r="F254" s="108">
        <f t="shared" si="34"/>
        <v>0</v>
      </c>
      <c r="G254" s="113">
        <f t="shared" si="36"/>
        <v>0</v>
      </c>
      <c r="H254" s="114" t="str">
        <f t="shared" si="40"/>
        <v>前年なし</v>
      </c>
      <c r="I254" s="111" t="str">
        <f t="shared" si="40"/>
        <v>前年なし</v>
      </c>
      <c r="J254" s="111" t="str">
        <f t="shared" si="40"/>
        <v>前年なし</v>
      </c>
      <c r="K254" s="111" t="str">
        <f t="shared" si="40"/>
        <v>前年なし</v>
      </c>
      <c r="L254" s="111" t="str">
        <f t="shared" si="40"/>
        <v>前年なし</v>
      </c>
      <c r="M254" s="111" t="str">
        <f t="shared" si="40"/>
        <v>前年なし</v>
      </c>
      <c r="N254" s="111" t="str">
        <f t="shared" si="40"/>
        <v>前年なし</v>
      </c>
      <c r="O254" s="111" t="str">
        <f t="shared" si="40"/>
        <v>前年なし</v>
      </c>
      <c r="P254" s="111" t="str">
        <f t="shared" si="40"/>
        <v>前年なし</v>
      </c>
      <c r="Q254" s="111" t="str">
        <f t="shared" si="40"/>
        <v>前年なし</v>
      </c>
      <c r="R254" s="111" t="str">
        <f t="shared" si="40"/>
        <v>前年なし</v>
      </c>
      <c r="S254" s="112" t="str">
        <f t="shared" si="40"/>
        <v>前年なし</v>
      </c>
      <c r="Y254" s="6" t="str">
        <f t="shared" si="32"/>
        <v/>
      </c>
    </row>
    <row r="255" spans="2:25" ht="12" hidden="1" outlineLevel="1">
      <c r="B255" s="3">
        <v>51</v>
      </c>
      <c r="F255" s="108">
        <f t="shared" si="34"/>
        <v>0</v>
      </c>
      <c r="G255" s="113">
        <f t="shared" si="36"/>
        <v>0</v>
      </c>
      <c r="H255" s="114" t="str">
        <f t="shared" si="40"/>
        <v>前年なし</v>
      </c>
      <c r="I255" s="111" t="str">
        <f t="shared" si="40"/>
        <v>前年なし</v>
      </c>
      <c r="J255" s="111" t="str">
        <f t="shared" si="40"/>
        <v>前年なし</v>
      </c>
      <c r="K255" s="111" t="str">
        <f t="shared" si="40"/>
        <v>前年なし</v>
      </c>
      <c r="L255" s="111" t="str">
        <f t="shared" si="40"/>
        <v>前年なし</v>
      </c>
      <c r="M255" s="111" t="str">
        <f t="shared" si="40"/>
        <v>前年なし</v>
      </c>
      <c r="N255" s="111" t="str">
        <f t="shared" si="40"/>
        <v>前年なし</v>
      </c>
      <c r="O255" s="111" t="str">
        <f t="shared" si="40"/>
        <v>前年なし</v>
      </c>
      <c r="P255" s="111" t="str">
        <f t="shared" si="40"/>
        <v>前年なし</v>
      </c>
      <c r="Q255" s="111" t="str">
        <f t="shared" si="40"/>
        <v>前年なし</v>
      </c>
      <c r="R255" s="111" t="str">
        <f t="shared" si="40"/>
        <v>前年なし</v>
      </c>
      <c r="S255" s="112" t="str">
        <f t="shared" si="40"/>
        <v>前年なし</v>
      </c>
      <c r="Y255" s="6" t="str">
        <f t="shared" si="32"/>
        <v/>
      </c>
    </row>
    <row r="256" spans="2:25" ht="12" hidden="1" outlineLevel="1">
      <c r="B256" s="3">
        <v>52</v>
      </c>
      <c r="F256" s="108">
        <f t="shared" si="34"/>
        <v>0</v>
      </c>
      <c r="G256" s="113">
        <f t="shared" si="36"/>
        <v>0</v>
      </c>
      <c r="H256" s="114" t="str">
        <f t="shared" si="40"/>
        <v>前年なし</v>
      </c>
      <c r="I256" s="111" t="str">
        <f t="shared" si="40"/>
        <v>前年なし</v>
      </c>
      <c r="J256" s="111" t="str">
        <f t="shared" si="40"/>
        <v>前年なし</v>
      </c>
      <c r="K256" s="111" t="str">
        <f t="shared" si="40"/>
        <v>前年なし</v>
      </c>
      <c r="L256" s="111" t="str">
        <f t="shared" si="40"/>
        <v>前年なし</v>
      </c>
      <c r="M256" s="111" t="str">
        <f t="shared" si="40"/>
        <v>前年なし</v>
      </c>
      <c r="N256" s="111" t="str">
        <f t="shared" si="40"/>
        <v>前年なし</v>
      </c>
      <c r="O256" s="111" t="str">
        <f t="shared" si="40"/>
        <v>前年なし</v>
      </c>
      <c r="P256" s="111" t="str">
        <f t="shared" si="40"/>
        <v>前年なし</v>
      </c>
      <c r="Q256" s="111" t="str">
        <f t="shared" si="40"/>
        <v>前年なし</v>
      </c>
      <c r="R256" s="111" t="str">
        <f t="shared" si="40"/>
        <v>前年なし</v>
      </c>
      <c r="S256" s="112" t="str">
        <f t="shared" si="40"/>
        <v>前年なし</v>
      </c>
      <c r="Y256" s="6" t="str">
        <f t="shared" si="32"/>
        <v/>
      </c>
    </row>
    <row r="257" spans="2:25" ht="12" hidden="1" outlineLevel="1">
      <c r="B257" s="3">
        <v>53</v>
      </c>
      <c r="F257" s="108">
        <f t="shared" si="34"/>
        <v>0</v>
      </c>
      <c r="G257" s="113">
        <f t="shared" si="36"/>
        <v>0</v>
      </c>
      <c r="H257" s="114" t="str">
        <f t="shared" si="40"/>
        <v>前年なし</v>
      </c>
      <c r="I257" s="111" t="str">
        <f t="shared" si="40"/>
        <v>前年なし</v>
      </c>
      <c r="J257" s="111" t="str">
        <f t="shared" si="40"/>
        <v>前年なし</v>
      </c>
      <c r="K257" s="111" t="str">
        <f t="shared" si="40"/>
        <v>前年なし</v>
      </c>
      <c r="L257" s="111" t="str">
        <f t="shared" si="40"/>
        <v>前年なし</v>
      </c>
      <c r="M257" s="111" t="str">
        <f t="shared" si="40"/>
        <v>前年なし</v>
      </c>
      <c r="N257" s="111" t="str">
        <f t="shared" si="40"/>
        <v>前年なし</v>
      </c>
      <c r="O257" s="111" t="str">
        <f t="shared" si="40"/>
        <v>前年なし</v>
      </c>
      <c r="P257" s="111" t="str">
        <f t="shared" si="40"/>
        <v>前年なし</v>
      </c>
      <c r="Q257" s="111" t="str">
        <f t="shared" si="40"/>
        <v>前年なし</v>
      </c>
      <c r="R257" s="111" t="str">
        <f t="shared" si="40"/>
        <v>前年なし</v>
      </c>
      <c r="S257" s="112" t="str">
        <f t="shared" si="40"/>
        <v>前年なし</v>
      </c>
      <c r="Y257" s="6" t="str">
        <f t="shared" si="32"/>
        <v/>
      </c>
    </row>
    <row r="258" spans="2:25" ht="12" hidden="1" outlineLevel="1">
      <c r="B258" s="3">
        <v>54</v>
      </c>
      <c r="F258" s="108">
        <f t="shared" si="34"/>
        <v>0</v>
      </c>
      <c r="G258" s="113">
        <f t="shared" si="36"/>
        <v>0</v>
      </c>
      <c r="H258" s="114" t="str">
        <f t="shared" si="40"/>
        <v>前年なし</v>
      </c>
      <c r="I258" s="111" t="str">
        <f t="shared" si="40"/>
        <v>前年なし</v>
      </c>
      <c r="J258" s="111" t="str">
        <f t="shared" si="40"/>
        <v>前年なし</v>
      </c>
      <c r="K258" s="111" t="str">
        <f t="shared" si="40"/>
        <v>前年なし</v>
      </c>
      <c r="L258" s="111" t="str">
        <f t="shared" si="40"/>
        <v>前年なし</v>
      </c>
      <c r="M258" s="111" t="str">
        <f t="shared" si="40"/>
        <v>前年なし</v>
      </c>
      <c r="N258" s="111" t="str">
        <f t="shared" si="40"/>
        <v>前年なし</v>
      </c>
      <c r="O258" s="111" t="str">
        <f t="shared" si="40"/>
        <v>前年なし</v>
      </c>
      <c r="P258" s="111" t="str">
        <f t="shared" si="40"/>
        <v>前年なし</v>
      </c>
      <c r="Q258" s="111" t="str">
        <f t="shared" si="40"/>
        <v>前年なし</v>
      </c>
      <c r="R258" s="111" t="str">
        <f t="shared" si="40"/>
        <v>前年なし</v>
      </c>
      <c r="S258" s="112" t="str">
        <f t="shared" si="40"/>
        <v>前年なし</v>
      </c>
      <c r="Y258" s="6" t="str">
        <f t="shared" si="32"/>
        <v/>
      </c>
    </row>
    <row r="259" spans="2:25" ht="12" hidden="1" outlineLevel="1">
      <c r="B259" s="3">
        <v>55</v>
      </c>
      <c r="F259" s="108">
        <f t="shared" si="34"/>
        <v>0</v>
      </c>
      <c r="G259" s="113">
        <f t="shared" si="36"/>
        <v>0</v>
      </c>
      <c r="H259" s="114" t="str">
        <f t="shared" si="40"/>
        <v>前年なし</v>
      </c>
      <c r="I259" s="111" t="str">
        <f t="shared" si="40"/>
        <v>前年なし</v>
      </c>
      <c r="J259" s="111" t="str">
        <f t="shared" si="40"/>
        <v>前年なし</v>
      </c>
      <c r="K259" s="111" t="str">
        <f t="shared" si="40"/>
        <v>前年なし</v>
      </c>
      <c r="L259" s="111" t="str">
        <f t="shared" si="40"/>
        <v>前年なし</v>
      </c>
      <c r="M259" s="111" t="str">
        <f t="shared" si="40"/>
        <v>前年なし</v>
      </c>
      <c r="N259" s="111" t="str">
        <f t="shared" si="40"/>
        <v>前年なし</v>
      </c>
      <c r="O259" s="111" t="str">
        <f t="shared" si="40"/>
        <v>前年なし</v>
      </c>
      <c r="P259" s="111" t="str">
        <f t="shared" si="40"/>
        <v>前年なし</v>
      </c>
      <c r="Q259" s="111" t="str">
        <f t="shared" si="40"/>
        <v>前年なし</v>
      </c>
      <c r="R259" s="111" t="str">
        <f t="shared" si="40"/>
        <v>前年なし</v>
      </c>
      <c r="S259" s="112" t="str">
        <f t="shared" si="40"/>
        <v>前年なし</v>
      </c>
      <c r="Y259" s="6" t="str">
        <f t="shared" ref="Y259:Y288" si="41">IF(OR(U259="単位千円",G260="前年比",G260="月別シェア"),1,IF(OR(G259="",G259=0,G259="小計"),"",1))</f>
        <v/>
      </c>
    </row>
    <row r="260" spans="2:25" ht="12" hidden="1" outlineLevel="1">
      <c r="B260" s="3">
        <v>56</v>
      </c>
      <c r="F260" s="108">
        <f t="shared" si="34"/>
        <v>0</v>
      </c>
      <c r="G260" s="113">
        <f t="shared" si="36"/>
        <v>0</v>
      </c>
      <c r="H260" s="114" t="str">
        <f t="shared" si="40"/>
        <v>前年なし</v>
      </c>
      <c r="I260" s="111" t="str">
        <f t="shared" si="40"/>
        <v>前年なし</v>
      </c>
      <c r="J260" s="111" t="str">
        <f t="shared" si="40"/>
        <v>前年なし</v>
      </c>
      <c r="K260" s="111" t="str">
        <f t="shared" si="40"/>
        <v>前年なし</v>
      </c>
      <c r="L260" s="111" t="str">
        <f t="shared" si="40"/>
        <v>前年なし</v>
      </c>
      <c r="M260" s="111" t="str">
        <f t="shared" si="40"/>
        <v>前年なし</v>
      </c>
      <c r="N260" s="111" t="str">
        <f t="shared" si="40"/>
        <v>前年なし</v>
      </c>
      <c r="O260" s="111" t="str">
        <f t="shared" si="40"/>
        <v>前年なし</v>
      </c>
      <c r="P260" s="111" t="str">
        <f t="shared" si="40"/>
        <v>前年なし</v>
      </c>
      <c r="Q260" s="111" t="str">
        <f t="shared" si="40"/>
        <v>前年なし</v>
      </c>
      <c r="R260" s="111" t="str">
        <f t="shared" si="40"/>
        <v>前年なし</v>
      </c>
      <c r="S260" s="112" t="str">
        <f t="shared" si="40"/>
        <v>前年なし</v>
      </c>
      <c r="Y260" s="6" t="str">
        <f t="shared" si="41"/>
        <v/>
      </c>
    </row>
    <row r="261" spans="2:25" ht="12" hidden="1" outlineLevel="1">
      <c r="B261" s="3">
        <v>57</v>
      </c>
      <c r="F261" s="108">
        <f t="shared" si="34"/>
        <v>0</v>
      </c>
      <c r="G261" s="113">
        <f t="shared" si="36"/>
        <v>0</v>
      </c>
      <c r="H261" s="114" t="str">
        <f t="shared" si="40"/>
        <v>前年なし</v>
      </c>
      <c r="I261" s="111" t="str">
        <f t="shared" si="40"/>
        <v>前年なし</v>
      </c>
      <c r="J261" s="111" t="str">
        <f t="shared" si="40"/>
        <v>前年なし</v>
      </c>
      <c r="K261" s="111" t="str">
        <f t="shared" si="40"/>
        <v>前年なし</v>
      </c>
      <c r="L261" s="111" t="str">
        <f t="shared" si="40"/>
        <v>前年なし</v>
      </c>
      <c r="M261" s="111" t="str">
        <f t="shared" si="40"/>
        <v>前年なし</v>
      </c>
      <c r="N261" s="111" t="str">
        <f t="shared" si="40"/>
        <v>前年なし</v>
      </c>
      <c r="O261" s="111" t="str">
        <f t="shared" si="40"/>
        <v>前年なし</v>
      </c>
      <c r="P261" s="111" t="str">
        <f t="shared" si="40"/>
        <v>前年なし</v>
      </c>
      <c r="Q261" s="111" t="str">
        <f t="shared" si="40"/>
        <v>前年なし</v>
      </c>
      <c r="R261" s="111" t="str">
        <f t="shared" si="40"/>
        <v>前年なし</v>
      </c>
      <c r="S261" s="112" t="str">
        <f t="shared" si="40"/>
        <v>前年なし</v>
      </c>
      <c r="Y261" s="6" t="str">
        <f t="shared" si="41"/>
        <v/>
      </c>
    </row>
    <row r="262" spans="2:25" ht="12" hidden="1" outlineLevel="1">
      <c r="B262" s="3">
        <v>58</v>
      </c>
      <c r="F262" s="108">
        <f t="shared" si="34"/>
        <v>0</v>
      </c>
      <c r="G262" s="113">
        <f t="shared" si="36"/>
        <v>0</v>
      </c>
      <c r="H262" s="114" t="str">
        <f t="shared" si="40"/>
        <v>前年なし</v>
      </c>
      <c r="I262" s="111" t="str">
        <f t="shared" si="40"/>
        <v>前年なし</v>
      </c>
      <c r="J262" s="111" t="str">
        <f t="shared" si="40"/>
        <v>前年なし</v>
      </c>
      <c r="K262" s="111" t="str">
        <f t="shared" si="40"/>
        <v>前年なし</v>
      </c>
      <c r="L262" s="111" t="str">
        <f t="shared" si="40"/>
        <v>前年なし</v>
      </c>
      <c r="M262" s="111" t="str">
        <f t="shared" si="40"/>
        <v>前年なし</v>
      </c>
      <c r="N262" s="111" t="str">
        <f t="shared" si="40"/>
        <v>前年なし</v>
      </c>
      <c r="O262" s="111" t="str">
        <f t="shared" si="40"/>
        <v>前年なし</v>
      </c>
      <c r="P262" s="111" t="str">
        <f t="shared" si="40"/>
        <v>前年なし</v>
      </c>
      <c r="Q262" s="111" t="str">
        <f t="shared" si="40"/>
        <v>前年なし</v>
      </c>
      <c r="R262" s="111" t="str">
        <f t="shared" si="40"/>
        <v>前年なし</v>
      </c>
      <c r="S262" s="112" t="str">
        <f t="shared" si="40"/>
        <v>前年なし</v>
      </c>
      <c r="Y262" s="6" t="str">
        <f t="shared" si="41"/>
        <v/>
      </c>
    </row>
    <row r="263" spans="2:25" ht="12" hidden="1" outlineLevel="1">
      <c r="B263" s="3">
        <v>59</v>
      </c>
      <c r="F263" s="108">
        <f t="shared" si="34"/>
        <v>0</v>
      </c>
      <c r="G263" s="113">
        <f t="shared" si="36"/>
        <v>0</v>
      </c>
      <c r="H263" s="114" t="str">
        <f t="shared" si="40"/>
        <v>前年なし</v>
      </c>
      <c r="I263" s="111" t="str">
        <f t="shared" si="40"/>
        <v>前年なし</v>
      </c>
      <c r="J263" s="111" t="str">
        <f t="shared" si="40"/>
        <v>前年なし</v>
      </c>
      <c r="K263" s="111" t="str">
        <f t="shared" si="40"/>
        <v>前年なし</v>
      </c>
      <c r="L263" s="111" t="str">
        <f t="shared" si="40"/>
        <v>前年なし</v>
      </c>
      <c r="M263" s="111" t="str">
        <f t="shared" si="40"/>
        <v>前年なし</v>
      </c>
      <c r="N263" s="111" t="str">
        <f t="shared" si="40"/>
        <v>前年なし</v>
      </c>
      <c r="O263" s="111" t="str">
        <f t="shared" si="40"/>
        <v>前年なし</v>
      </c>
      <c r="P263" s="111" t="str">
        <f t="shared" si="40"/>
        <v>前年なし</v>
      </c>
      <c r="Q263" s="111" t="str">
        <f t="shared" si="40"/>
        <v>前年なし</v>
      </c>
      <c r="R263" s="111" t="str">
        <f t="shared" si="40"/>
        <v>前年なし</v>
      </c>
      <c r="S263" s="112" t="str">
        <f t="shared" si="40"/>
        <v>前年なし</v>
      </c>
      <c r="Y263" s="6" t="str">
        <f t="shared" si="41"/>
        <v/>
      </c>
    </row>
    <row r="264" spans="2:25" ht="12" hidden="1" outlineLevel="1">
      <c r="B264" s="3">
        <v>60</v>
      </c>
      <c r="F264" s="108">
        <f t="shared" si="34"/>
        <v>0</v>
      </c>
      <c r="G264" s="113">
        <f t="shared" si="36"/>
        <v>0</v>
      </c>
      <c r="H264" s="114" t="str">
        <f t="shared" si="40"/>
        <v>前年なし</v>
      </c>
      <c r="I264" s="111" t="str">
        <f t="shared" si="40"/>
        <v>前年なし</v>
      </c>
      <c r="J264" s="111" t="str">
        <f t="shared" si="40"/>
        <v>前年なし</v>
      </c>
      <c r="K264" s="111" t="str">
        <f t="shared" si="40"/>
        <v>前年なし</v>
      </c>
      <c r="L264" s="111" t="str">
        <f t="shared" si="40"/>
        <v>前年なし</v>
      </c>
      <c r="M264" s="111" t="str">
        <f t="shared" si="40"/>
        <v>前年なし</v>
      </c>
      <c r="N264" s="111" t="str">
        <f t="shared" si="40"/>
        <v>前年なし</v>
      </c>
      <c r="O264" s="111" t="str">
        <f t="shared" si="40"/>
        <v>前年なし</v>
      </c>
      <c r="P264" s="111" t="str">
        <f t="shared" si="40"/>
        <v>前年なし</v>
      </c>
      <c r="Q264" s="111" t="str">
        <f t="shared" si="40"/>
        <v>前年なし</v>
      </c>
      <c r="R264" s="111" t="str">
        <f t="shared" si="40"/>
        <v>前年なし</v>
      </c>
      <c r="S264" s="112" t="str">
        <f t="shared" si="40"/>
        <v>前年なし</v>
      </c>
      <c r="Y264" s="6" t="str">
        <f t="shared" si="41"/>
        <v/>
      </c>
    </row>
    <row r="265" spans="2:25" ht="12" hidden="1" outlineLevel="1">
      <c r="B265" s="3">
        <v>61</v>
      </c>
      <c r="F265" s="108">
        <f t="shared" si="34"/>
        <v>0</v>
      </c>
      <c r="G265" s="113">
        <f t="shared" si="36"/>
        <v>0</v>
      </c>
      <c r="H265" s="114" t="str">
        <f t="shared" si="40"/>
        <v>前年なし</v>
      </c>
      <c r="I265" s="111" t="str">
        <f t="shared" si="40"/>
        <v>前年なし</v>
      </c>
      <c r="J265" s="111" t="str">
        <f t="shared" si="40"/>
        <v>前年なし</v>
      </c>
      <c r="K265" s="111" t="str">
        <f t="shared" si="40"/>
        <v>前年なし</v>
      </c>
      <c r="L265" s="111" t="str">
        <f t="shared" si="40"/>
        <v>前年なし</v>
      </c>
      <c r="M265" s="111" t="str">
        <f t="shared" si="40"/>
        <v>前年なし</v>
      </c>
      <c r="N265" s="111" t="str">
        <f t="shared" si="40"/>
        <v>前年なし</v>
      </c>
      <c r="O265" s="111" t="str">
        <f t="shared" si="40"/>
        <v>前年なし</v>
      </c>
      <c r="P265" s="111" t="str">
        <f t="shared" si="40"/>
        <v>前年なし</v>
      </c>
      <c r="Q265" s="111" t="str">
        <f t="shared" si="40"/>
        <v>前年なし</v>
      </c>
      <c r="R265" s="111" t="str">
        <f t="shared" si="40"/>
        <v>前年なし</v>
      </c>
      <c r="S265" s="112" t="str">
        <f t="shared" si="40"/>
        <v>前年なし</v>
      </c>
      <c r="Y265" s="6" t="str">
        <f t="shared" si="41"/>
        <v/>
      </c>
    </row>
    <row r="266" spans="2:25" ht="12" hidden="1" outlineLevel="1">
      <c r="B266" s="3">
        <v>62</v>
      </c>
      <c r="F266" s="108">
        <f t="shared" si="34"/>
        <v>0</v>
      </c>
      <c r="G266" s="113">
        <f t="shared" si="36"/>
        <v>0</v>
      </c>
      <c r="H266" s="114" t="str">
        <f t="shared" si="40"/>
        <v>前年なし</v>
      </c>
      <c r="I266" s="111" t="str">
        <f t="shared" si="40"/>
        <v>前年なし</v>
      </c>
      <c r="J266" s="111" t="str">
        <f t="shared" si="40"/>
        <v>前年なし</v>
      </c>
      <c r="K266" s="111" t="str">
        <f t="shared" si="40"/>
        <v>前年なし</v>
      </c>
      <c r="L266" s="111" t="str">
        <f t="shared" si="40"/>
        <v>前年なし</v>
      </c>
      <c r="M266" s="111" t="str">
        <f t="shared" si="40"/>
        <v>前年なし</v>
      </c>
      <c r="N266" s="111" t="str">
        <f t="shared" si="40"/>
        <v>前年なし</v>
      </c>
      <c r="O266" s="111" t="str">
        <f t="shared" si="40"/>
        <v>前年なし</v>
      </c>
      <c r="P266" s="111" t="str">
        <f t="shared" si="40"/>
        <v>前年なし</v>
      </c>
      <c r="Q266" s="111" t="str">
        <f t="shared" si="40"/>
        <v>前年なし</v>
      </c>
      <c r="R266" s="111" t="str">
        <f t="shared" si="40"/>
        <v>前年なし</v>
      </c>
      <c r="S266" s="112" t="str">
        <f t="shared" si="40"/>
        <v>前年なし</v>
      </c>
      <c r="Y266" s="6" t="str">
        <f t="shared" si="41"/>
        <v/>
      </c>
    </row>
    <row r="267" spans="2:25" ht="12" hidden="1" outlineLevel="1">
      <c r="B267" s="3">
        <v>63</v>
      </c>
      <c r="F267" s="108">
        <f t="shared" ref="F267:F288" si="42">C167</f>
        <v>0</v>
      </c>
      <c r="G267" s="113">
        <f t="shared" si="36"/>
        <v>0</v>
      </c>
      <c r="H267" s="114" t="str">
        <f t="shared" si="40"/>
        <v>前年なし</v>
      </c>
      <c r="I267" s="111" t="str">
        <f t="shared" si="40"/>
        <v>前年なし</v>
      </c>
      <c r="J267" s="111" t="str">
        <f t="shared" si="40"/>
        <v>前年なし</v>
      </c>
      <c r="K267" s="111" t="str">
        <f t="shared" si="40"/>
        <v>前年なし</v>
      </c>
      <c r="L267" s="111" t="str">
        <f t="shared" si="40"/>
        <v>前年なし</v>
      </c>
      <c r="M267" s="111" t="str">
        <f t="shared" si="40"/>
        <v>前年なし</v>
      </c>
      <c r="N267" s="111" t="str">
        <f t="shared" si="40"/>
        <v>前年なし</v>
      </c>
      <c r="O267" s="111" t="str">
        <f t="shared" si="40"/>
        <v>前年なし</v>
      </c>
      <c r="P267" s="111" t="str">
        <f t="shared" si="40"/>
        <v>前年なし</v>
      </c>
      <c r="Q267" s="111" t="str">
        <f t="shared" si="40"/>
        <v>前年なし</v>
      </c>
      <c r="R267" s="111" t="str">
        <f t="shared" si="40"/>
        <v>前年なし</v>
      </c>
      <c r="S267" s="112" t="str">
        <f t="shared" si="40"/>
        <v>前年なし</v>
      </c>
      <c r="Y267" s="6" t="str">
        <f t="shared" si="41"/>
        <v/>
      </c>
    </row>
    <row r="268" spans="2:25" ht="12" hidden="1" outlineLevel="1">
      <c r="B268" s="3">
        <v>64</v>
      </c>
      <c r="F268" s="108">
        <f t="shared" si="42"/>
        <v>0</v>
      </c>
      <c r="G268" s="113">
        <f t="shared" ref="G268:G288" si="43">G168</f>
        <v>0</v>
      </c>
      <c r="H268" s="114" t="str">
        <f t="shared" ref="H268:S283" si="44">+IF(TYPE(H168)=2,T(H168),
IF(OR(TYPE(VLOOKUP($G268,$G$3:$S$88,MATCH(H$102,$G$202:$S$202,0),FALSE))=16,ISBLANK(VLOOKUP($G268,$G$3:$S$88,MATCH(H$102,$G$202:$S$202,0),FALSE))=TRUE),"前年なし",
IF(TYPE(VLOOKUP($G268,$G$3:$S$88,MATCH(H$102,$G$202:$S$202,0),FALSE))=2,T(VLOOKUP($G268,$G$3:$S$88,MATCH(H$102,$G$202:$S$202,0),FALSE)),
H168/VLOOKUP($G268,$G$3:$S$88,MATCH(H$102,$G$202:$S$202,0),FALSE))))</f>
        <v>前年なし</v>
      </c>
      <c r="I268" s="111" t="str">
        <f t="shared" si="44"/>
        <v>前年なし</v>
      </c>
      <c r="J268" s="111" t="str">
        <f t="shared" si="44"/>
        <v>前年なし</v>
      </c>
      <c r="K268" s="111" t="str">
        <f t="shared" si="44"/>
        <v>前年なし</v>
      </c>
      <c r="L268" s="111" t="str">
        <f t="shared" si="44"/>
        <v>前年なし</v>
      </c>
      <c r="M268" s="111" t="str">
        <f t="shared" si="44"/>
        <v>前年なし</v>
      </c>
      <c r="N268" s="111" t="str">
        <f t="shared" si="44"/>
        <v>前年なし</v>
      </c>
      <c r="O268" s="111" t="str">
        <f t="shared" si="44"/>
        <v>前年なし</v>
      </c>
      <c r="P268" s="111" t="str">
        <f t="shared" si="44"/>
        <v>前年なし</v>
      </c>
      <c r="Q268" s="111" t="str">
        <f t="shared" si="44"/>
        <v>前年なし</v>
      </c>
      <c r="R268" s="111" t="str">
        <f t="shared" si="44"/>
        <v>前年なし</v>
      </c>
      <c r="S268" s="112" t="str">
        <f t="shared" si="44"/>
        <v>前年なし</v>
      </c>
      <c r="Y268" s="6" t="str">
        <f t="shared" si="41"/>
        <v/>
      </c>
    </row>
    <row r="269" spans="2:25" ht="12" hidden="1" outlineLevel="1">
      <c r="B269" s="3">
        <v>65</v>
      </c>
      <c r="F269" s="108">
        <f t="shared" si="42"/>
        <v>0</v>
      </c>
      <c r="G269" s="113">
        <f t="shared" si="43"/>
        <v>0</v>
      </c>
      <c r="H269" s="114" t="str">
        <f t="shared" si="44"/>
        <v>前年なし</v>
      </c>
      <c r="I269" s="111" t="str">
        <f t="shared" si="44"/>
        <v>前年なし</v>
      </c>
      <c r="J269" s="111" t="str">
        <f t="shared" si="44"/>
        <v>前年なし</v>
      </c>
      <c r="K269" s="111" t="str">
        <f t="shared" si="44"/>
        <v>前年なし</v>
      </c>
      <c r="L269" s="111" t="str">
        <f t="shared" si="44"/>
        <v>前年なし</v>
      </c>
      <c r="M269" s="111" t="str">
        <f t="shared" si="44"/>
        <v>前年なし</v>
      </c>
      <c r="N269" s="111" t="str">
        <f t="shared" si="44"/>
        <v>前年なし</v>
      </c>
      <c r="O269" s="111" t="str">
        <f t="shared" si="44"/>
        <v>前年なし</v>
      </c>
      <c r="P269" s="111" t="str">
        <f t="shared" si="44"/>
        <v>前年なし</v>
      </c>
      <c r="Q269" s="111" t="str">
        <f t="shared" si="44"/>
        <v>前年なし</v>
      </c>
      <c r="R269" s="111" t="str">
        <f t="shared" si="44"/>
        <v>前年なし</v>
      </c>
      <c r="S269" s="112" t="str">
        <f t="shared" si="44"/>
        <v>前年なし</v>
      </c>
      <c r="Y269" s="6" t="str">
        <f t="shared" si="41"/>
        <v/>
      </c>
    </row>
    <row r="270" spans="2:25" ht="12" hidden="1" outlineLevel="1">
      <c r="B270" s="3">
        <v>66</v>
      </c>
      <c r="F270" s="108">
        <f t="shared" si="42"/>
        <v>0</v>
      </c>
      <c r="G270" s="113">
        <f t="shared" si="43"/>
        <v>0</v>
      </c>
      <c r="H270" s="114" t="str">
        <f t="shared" si="44"/>
        <v>前年なし</v>
      </c>
      <c r="I270" s="111" t="str">
        <f t="shared" si="44"/>
        <v>前年なし</v>
      </c>
      <c r="J270" s="111" t="str">
        <f t="shared" si="44"/>
        <v>前年なし</v>
      </c>
      <c r="K270" s="111" t="str">
        <f t="shared" si="44"/>
        <v>前年なし</v>
      </c>
      <c r="L270" s="111" t="str">
        <f t="shared" si="44"/>
        <v>前年なし</v>
      </c>
      <c r="M270" s="111" t="str">
        <f t="shared" si="44"/>
        <v>前年なし</v>
      </c>
      <c r="N270" s="111" t="str">
        <f t="shared" si="44"/>
        <v>前年なし</v>
      </c>
      <c r="O270" s="111" t="str">
        <f t="shared" si="44"/>
        <v>前年なし</v>
      </c>
      <c r="P270" s="111" t="str">
        <f t="shared" si="44"/>
        <v>前年なし</v>
      </c>
      <c r="Q270" s="111" t="str">
        <f t="shared" si="44"/>
        <v>前年なし</v>
      </c>
      <c r="R270" s="111" t="str">
        <f t="shared" si="44"/>
        <v>前年なし</v>
      </c>
      <c r="S270" s="112" t="str">
        <f t="shared" si="44"/>
        <v>前年なし</v>
      </c>
      <c r="Y270" s="6" t="str">
        <f t="shared" si="41"/>
        <v/>
      </c>
    </row>
    <row r="271" spans="2:25" ht="12" hidden="1" outlineLevel="1">
      <c r="B271" s="3">
        <v>67</v>
      </c>
      <c r="F271" s="108">
        <f t="shared" si="42"/>
        <v>0</v>
      </c>
      <c r="G271" s="113">
        <f t="shared" si="43"/>
        <v>0</v>
      </c>
      <c r="H271" s="114" t="str">
        <f t="shared" si="44"/>
        <v>前年なし</v>
      </c>
      <c r="I271" s="111" t="str">
        <f t="shared" si="44"/>
        <v>前年なし</v>
      </c>
      <c r="J271" s="111" t="str">
        <f t="shared" si="44"/>
        <v>前年なし</v>
      </c>
      <c r="K271" s="111" t="str">
        <f t="shared" si="44"/>
        <v>前年なし</v>
      </c>
      <c r="L271" s="111" t="str">
        <f t="shared" si="44"/>
        <v>前年なし</v>
      </c>
      <c r="M271" s="111" t="str">
        <f t="shared" si="44"/>
        <v>前年なし</v>
      </c>
      <c r="N271" s="111" t="str">
        <f t="shared" si="44"/>
        <v>前年なし</v>
      </c>
      <c r="O271" s="111" t="str">
        <f t="shared" si="44"/>
        <v>前年なし</v>
      </c>
      <c r="P271" s="111" t="str">
        <f t="shared" si="44"/>
        <v>前年なし</v>
      </c>
      <c r="Q271" s="111" t="str">
        <f t="shared" si="44"/>
        <v>前年なし</v>
      </c>
      <c r="R271" s="111" t="str">
        <f t="shared" si="44"/>
        <v>前年なし</v>
      </c>
      <c r="S271" s="112" t="str">
        <f t="shared" si="44"/>
        <v>前年なし</v>
      </c>
      <c r="Y271" s="6" t="str">
        <f t="shared" si="41"/>
        <v/>
      </c>
    </row>
    <row r="272" spans="2:25" ht="12" hidden="1" outlineLevel="1">
      <c r="B272" s="3">
        <v>68</v>
      </c>
      <c r="F272" s="108">
        <f t="shared" si="42"/>
        <v>0</v>
      </c>
      <c r="G272" s="113">
        <f t="shared" si="43"/>
        <v>0</v>
      </c>
      <c r="H272" s="114" t="str">
        <f t="shared" si="44"/>
        <v>前年なし</v>
      </c>
      <c r="I272" s="111" t="str">
        <f t="shared" si="44"/>
        <v>前年なし</v>
      </c>
      <c r="J272" s="111" t="str">
        <f t="shared" si="44"/>
        <v>前年なし</v>
      </c>
      <c r="K272" s="111" t="str">
        <f t="shared" si="44"/>
        <v>前年なし</v>
      </c>
      <c r="L272" s="111" t="str">
        <f t="shared" si="44"/>
        <v>前年なし</v>
      </c>
      <c r="M272" s="111" t="str">
        <f t="shared" si="44"/>
        <v>前年なし</v>
      </c>
      <c r="N272" s="111" t="str">
        <f t="shared" si="44"/>
        <v>前年なし</v>
      </c>
      <c r="O272" s="111" t="str">
        <f t="shared" si="44"/>
        <v>前年なし</v>
      </c>
      <c r="P272" s="111" t="str">
        <f t="shared" si="44"/>
        <v>前年なし</v>
      </c>
      <c r="Q272" s="111" t="str">
        <f t="shared" si="44"/>
        <v>前年なし</v>
      </c>
      <c r="R272" s="111" t="str">
        <f t="shared" si="44"/>
        <v>前年なし</v>
      </c>
      <c r="S272" s="112" t="str">
        <f t="shared" si="44"/>
        <v>前年なし</v>
      </c>
      <c r="Y272" s="6" t="str">
        <f t="shared" si="41"/>
        <v/>
      </c>
    </row>
    <row r="273" spans="2:25" ht="12" hidden="1" outlineLevel="1">
      <c r="B273" s="3">
        <v>69</v>
      </c>
      <c r="F273" s="108">
        <f t="shared" si="42"/>
        <v>0</v>
      </c>
      <c r="G273" s="113">
        <f t="shared" si="43"/>
        <v>0</v>
      </c>
      <c r="H273" s="114" t="str">
        <f t="shared" si="44"/>
        <v>前年なし</v>
      </c>
      <c r="I273" s="111" t="str">
        <f t="shared" si="44"/>
        <v>前年なし</v>
      </c>
      <c r="J273" s="111" t="str">
        <f t="shared" si="44"/>
        <v>前年なし</v>
      </c>
      <c r="K273" s="111" t="str">
        <f t="shared" si="44"/>
        <v>前年なし</v>
      </c>
      <c r="L273" s="111" t="str">
        <f t="shared" si="44"/>
        <v>前年なし</v>
      </c>
      <c r="M273" s="111" t="str">
        <f t="shared" si="44"/>
        <v>前年なし</v>
      </c>
      <c r="N273" s="111" t="str">
        <f t="shared" si="44"/>
        <v>前年なし</v>
      </c>
      <c r="O273" s="111" t="str">
        <f t="shared" si="44"/>
        <v>前年なし</v>
      </c>
      <c r="P273" s="111" t="str">
        <f t="shared" si="44"/>
        <v>前年なし</v>
      </c>
      <c r="Q273" s="111" t="str">
        <f t="shared" si="44"/>
        <v>前年なし</v>
      </c>
      <c r="R273" s="111" t="str">
        <f t="shared" si="44"/>
        <v>前年なし</v>
      </c>
      <c r="S273" s="112" t="str">
        <f t="shared" si="44"/>
        <v>前年なし</v>
      </c>
      <c r="Y273" s="6" t="str">
        <f t="shared" si="41"/>
        <v/>
      </c>
    </row>
    <row r="274" spans="2:25" ht="12" hidden="1" outlineLevel="1">
      <c r="B274" s="3">
        <v>70</v>
      </c>
      <c r="F274" s="108">
        <f t="shared" si="42"/>
        <v>0</v>
      </c>
      <c r="G274" s="113">
        <f t="shared" si="43"/>
        <v>0</v>
      </c>
      <c r="H274" s="114" t="str">
        <f t="shared" si="44"/>
        <v>前年なし</v>
      </c>
      <c r="I274" s="111" t="str">
        <f t="shared" si="44"/>
        <v>前年なし</v>
      </c>
      <c r="J274" s="111" t="str">
        <f t="shared" si="44"/>
        <v>前年なし</v>
      </c>
      <c r="K274" s="111" t="str">
        <f t="shared" si="44"/>
        <v>前年なし</v>
      </c>
      <c r="L274" s="111" t="str">
        <f t="shared" si="44"/>
        <v>前年なし</v>
      </c>
      <c r="M274" s="111" t="str">
        <f t="shared" si="44"/>
        <v>前年なし</v>
      </c>
      <c r="N274" s="111" t="str">
        <f t="shared" si="44"/>
        <v>前年なし</v>
      </c>
      <c r="O274" s="111" t="str">
        <f t="shared" si="44"/>
        <v>前年なし</v>
      </c>
      <c r="P274" s="111" t="str">
        <f t="shared" si="44"/>
        <v>前年なし</v>
      </c>
      <c r="Q274" s="111" t="str">
        <f t="shared" si="44"/>
        <v>前年なし</v>
      </c>
      <c r="R274" s="111" t="str">
        <f t="shared" si="44"/>
        <v>前年なし</v>
      </c>
      <c r="S274" s="112" t="str">
        <f t="shared" si="44"/>
        <v>前年なし</v>
      </c>
      <c r="Y274" s="6" t="str">
        <f t="shared" si="41"/>
        <v/>
      </c>
    </row>
    <row r="275" spans="2:25" ht="12" hidden="1" outlineLevel="1">
      <c r="B275" s="3">
        <v>71</v>
      </c>
      <c r="F275" s="108">
        <f t="shared" si="42"/>
        <v>0</v>
      </c>
      <c r="G275" s="113">
        <f t="shared" si="43"/>
        <v>0</v>
      </c>
      <c r="H275" s="114" t="str">
        <f t="shared" si="44"/>
        <v>前年なし</v>
      </c>
      <c r="I275" s="111" t="str">
        <f t="shared" si="44"/>
        <v>前年なし</v>
      </c>
      <c r="J275" s="111" t="str">
        <f t="shared" si="44"/>
        <v>前年なし</v>
      </c>
      <c r="K275" s="111" t="str">
        <f t="shared" si="44"/>
        <v>前年なし</v>
      </c>
      <c r="L275" s="111" t="str">
        <f t="shared" si="44"/>
        <v>前年なし</v>
      </c>
      <c r="M275" s="111" t="str">
        <f t="shared" si="44"/>
        <v>前年なし</v>
      </c>
      <c r="N275" s="111" t="str">
        <f t="shared" si="44"/>
        <v>前年なし</v>
      </c>
      <c r="O275" s="111" t="str">
        <f t="shared" si="44"/>
        <v>前年なし</v>
      </c>
      <c r="P275" s="111" t="str">
        <f t="shared" si="44"/>
        <v>前年なし</v>
      </c>
      <c r="Q275" s="111" t="str">
        <f t="shared" si="44"/>
        <v>前年なし</v>
      </c>
      <c r="R275" s="111" t="str">
        <f t="shared" si="44"/>
        <v>前年なし</v>
      </c>
      <c r="S275" s="112" t="str">
        <f t="shared" si="44"/>
        <v>前年なし</v>
      </c>
      <c r="Y275" s="6" t="str">
        <f t="shared" si="41"/>
        <v/>
      </c>
    </row>
    <row r="276" spans="2:25" ht="12" hidden="1" outlineLevel="1">
      <c r="B276" s="3">
        <v>72</v>
      </c>
      <c r="F276" s="108">
        <f t="shared" si="42"/>
        <v>0</v>
      </c>
      <c r="G276" s="113">
        <f t="shared" si="43"/>
        <v>0</v>
      </c>
      <c r="H276" s="114" t="str">
        <f t="shared" si="44"/>
        <v>前年なし</v>
      </c>
      <c r="I276" s="111" t="str">
        <f t="shared" si="44"/>
        <v>前年なし</v>
      </c>
      <c r="J276" s="111" t="str">
        <f t="shared" si="44"/>
        <v>前年なし</v>
      </c>
      <c r="K276" s="111" t="str">
        <f t="shared" si="44"/>
        <v>前年なし</v>
      </c>
      <c r="L276" s="111" t="str">
        <f t="shared" si="44"/>
        <v>前年なし</v>
      </c>
      <c r="M276" s="111" t="str">
        <f t="shared" si="44"/>
        <v>前年なし</v>
      </c>
      <c r="N276" s="111" t="str">
        <f t="shared" si="44"/>
        <v>前年なし</v>
      </c>
      <c r="O276" s="111" t="str">
        <f t="shared" si="44"/>
        <v>前年なし</v>
      </c>
      <c r="P276" s="111" t="str">
        <f t="shared" si="44"/>
        <v>前年なし</v>
      </c>
      <c r="Q276" s="111" t="str">
        <f t="shared" si="44"/>
        <v>前年なし</v>
      </c>
      <c r="R276" s="111" t="str">
        <f t="shared" si="44"/>
        <v>前年なし</v>
      </c>
      <c r="S276" s="112" t="str">
        <f t="shared" si="44"/>
        <v>前年なし</v>
      </c>
      <c r="Y276" s="6" t="str">
        <f t="shared" si="41"/>
        <v/>
      </c>
    </row>
    <row r="277" spans="2:25" ht="12" hidden="1" outlineLevel="1">
      <c r="B277" s="3">
        <v>73</v>
      </c>
      <c r="F277" s="108">
        <f t="shared" si="42"/>
        <v>0</v>
      </c>
      <c r="G277" s="113">
        <f t="shared" si="43"/>
        <v>0</v>
      </c>
      <c r="H277" s="114" t="str">
        <f t="shared" si="44"/>
        <v>前年なし</v>
      </c>
      <c r="I277" s="111" t="str">
        <f t="shared" si="44"/>
        <v>前年なし</v>
      </c>
      <c r="J277" s="111" t="str">
        <f t="shared" si="44"/>
        <v>前年なし</v>
      </c>
      <c r="K277" s="111" t="str">
        <f t="shared" si="44"/>
        <v>前年なし</v>
      </c>
      <c r="L277" s="111" t="str">
        <f t="shared" si="44"/>
        <v>前年なし</v>
      </c>
      <c r="M277" s="111" t="str">
        <f t="shared" si="44"/>
        <v>前年なし</v>
      </c>
      <c r="N277" s="111" t="str">
        <f t="shared" si="44"/>
        <v>前年なし</v>
      </c>
      <c r="O277" s="111" t="str">
        <f t="shared" si="44"/>
        <v>前年なし</v>
      </c>
      <c r="P277" s="111" t="str">
        <f t="shared" si="44"/>
        <v>前年なし</v>
      </c>
      <c r="Q277" s="111" t="str">
        <f t="shared" si="44"/>
        <v>前年なし</v>
      </c>
      <c r="R277" s="111" t="str">
        <f t="shared" si="44"/>
        <v>前年なし</v>
      </c>
      <c r="S277" s="112" t="str">
        <f t="shared" si="44"/>
        <v>前年なし</v>
      </c>
      <c r="Y277" s="6" t="str">
        <f t="shared" si="41"/>
        <v/>
      </c>
    </row>
    <row r="278" spans="2:25" ht="12" hidden="1" outlineLevel="1">
      <c r="B278" s="3">
        <v>74</v>
      </c>
      <c r="F278" s="108">
        <f t="shared" si="42"/>
        <v>0</v>
      </c>
      <c r="G278" s="113">
        <f t="shared" si="43"/>
        <v>0</v>
      </c>
      <c r="H278" s="114" t="str">
        <f t="shared" si="44"/>
        <v>前年なし</v>
      </c>
      <c r="I278" s="111" t="str">
        <f t="shared" si="44"/>
        <v>前年なし</v>
      </c>
      <c r="J278" s="111" t="str">
        <f t="shared" si="44"/>
        <v>前年なし</v>
      </c>
      <c r="K278" s="111" t="str">
        <f t="shared" si="44"/>
        <v>前年なし</v>
      </c>
      <c r="L278" s="111" t="str">
        <f t="shared" si="44"/>
        <v>前年なし</v>
      </c>
      <c r="M278" s="111" t="str">
        <f t="shared" si="44"/>
        <v>前年なし</v>
      </c>
      <c r="N278" s="111" t="str">
        <f t="shared" si="44"/>
        <v>前年なし</v>
      </c>
      <c r="O278" s="111" t="str">
        <f t="shared" si="44"/>
        <v>前年なし</v>
      </c>
      <c r="P278" s="111" t="str">
        <f t="shared" si="44"/>
        <v>前年なし</v>
      </c>
      <c r="Q278" s="111" t="str">
        <f t="shared" si="44"/>
        <v>前年なし</v>
      </c>
      <c r="R278" s="111" t="str">
        <f t="shared" si="44"/>
        <v>前年なし</v>
      </c>
      <c r="S278" s="112" t="str">
        <f t="shared" si="44"/>
        <v>前年なし</v>
      </c>
      <c r="Y278" s="6" t="str">
        <f t="shared" si="41"/>
        <v/>
      </c>
    </row>
    <row r="279" spans="2:25" ht="12" hidden="1" outlineLevel="1">
      <c r="B279" s="3">
        <v>75</v>
      </c>
      <c r="F279" s="108">
        <f t="shared" si="42"/>
        <v>0</v>
      </c>
      <c r="G279" s="113">
        <f t="shared" si="43"/>
        <v>0</v>
      </c>
      <c r="H279" s="114" t="str">
        <f t="shared" si="44"/>
        <v>前年なし</v>
      </c>
      <c r="I279" s="111" t="str">
        <f t="shared" si="44"/>
        <v>前年なし</v>
      </c>
      <c r="J279" s="111" t="str">
        <f t="shared" si="44"/>
        <v>前年なし</v>
      </c>
      <c r="K279" s="111" t="str">
        <f t="shared" si="44"/>
        <v>前年なし</v>
      </c>
      <c r="L279" s="111" t="str">
        <f t="shared" si="44"/>
        <v>前年なし</v>
      </c>
      <c r="M279" s="111" t="str">
        <f t="shared" si="44"/>
        <v>前年なし</v>
      </c>
      <c r="N279" s="111" t="str">
        <f t="shared" si="44"/>
        <v>前年なし</v>
      </c>
      <c r="O279" s="111" t="str">
        <f t="shared" si="44"/>
        <v>前年なし</v>
      </c>
      <c r="P279" s="111" t="str">
        <f t="shared" si="44"/>
        <v>前年なし</v>
      </c>
      <c r="Q279" s="111" t="str">
        <f t="shared" si="44"/>
        <v>前年なし</v>
      </c>
      <c r="R279" s="111" t="str">
        <f t="shared" si="44"/>
        <v>前年なし</v>
      </c>
      <c r="S279" s="112" t="str">
        <f t="shared" si="44"/>
        <v>前年なし</v>
      </c>
      <c r="Y279" s="6" t="str">
        <f t="shared" si="41"/>
        <v/>
      </c>
    </row>
    <row r="280" spans="2:25" ht="12" hidden="1" outlineLevel="1">
      <c r="B280" s="3">
        <v>76</v>
      </c>
      <c r="F280" s="108">
        <f t="shared" si="42"/>
        <v>0</v>
      </c>
      <c r="G280" s="113">
        <f t="shared" si="43"/>
        <v>0</v>
      </c>
      <c r="H280" s="114" t="str">
        <f t="shared" si="44"/>
        <v>前年なし</v>
      </c>
      <c r="I280" s="111" t="str">
        <f t="shared" si="44"/>
        <v>前年なし</v>
      </c>
      <c r="J280" s="111" t="str">
        <f t="shared" si="44"/>
        <v>前年なし</v>
      </c>
      <c r="K280" s="111" t="str">
        <f t="shared" si="44"/>
        <v>前年なし</v>
      </c>
      <c r="L280" s="111" t="str">
        <f t="shared" si="44"/>
        <v>前年なし</v>
      </c>
      <c r="M280" s="111" t="str">
        <f t="shared" si="44"/>
        <v>前年なし</v>
      </c>
      <c r="N280" s="111" t="str">
        <f t="shared" si="44"/>
        <v>前年なし</v>
      </c>
      <c r="O280" s="111" t="str">
        <f t="shared" si="44"/>
        <v>前年なし</v>
      </c>
      <c r="P280" s="111" t="str">
        <f t="shared" si="44"/>
        <v>前年なし</v>
      </c>
      <c r="Q280" s="111" t="str">
        <f t="shared" si="44"/>
        <v>前年なし</v>
      </c>
      <c r="R280" s="111" t="str">
        <f t="shared" si="44"/>
        <v>前年なし</v>
      </c>
      <c r="S280" s="112" t="str">
        <f t="shared" si="44"/>
        <v>前年なし</v>
      </c>
      <c r="Y280" s="6" t="str">
        <f t="shared" si="41"/>
        <v/>
      </c>
    </row>
    <row r="281" spans="2:25" ht="12" hidden="1" outlineLevel="1">
      <c r="B281" s="3">
        <v>77</v>
      </c>
      <c r="F281" s="108">
        <f t="shared" si="42"/>
        <v>0</v>
      </c>
      <c r="G281" s="113">
        <f t="shared" si="43"/>
        <v>0</v>
      </c>
      <c r="H281" s="114" t="str">
        <f t="shared" si="44"/>
        <v>前年なし</v>
      </c>
      <c r="I281" s="111" t="str">
        <f t="shared" si="44"/>
        <v>前年なし</v>
      </c>
      <c r="J281" s="111" t="str">
        <f t="shared" si="44"/>
        <v>前年なし</v>
      </c>
      <c r="K281" s="111" t="str">
        <f t="shared" si="44"/>
        <v>前年なし</v>
      </c>
      <c r="L281" s="111" t="str">
        <f t="shared" si="44"/>
        <v>前年なし</v>
      </c>
      <c r="M281" s="111" t="str">
        <f t="shared" si="44"/>
        <v>前年なし</v>
      </c>
      <c r="N281" s="111" t="str">
        <f t="shared" si="44"/>
        <v>前年なし</v>
      </c>
      <c r="O281" s="111" t="str">
        <f t="shared" si="44"/>
        <v>前年なし</v>
      </c>
      <c r="P281" s="111" t="str">
        <f t="shared" si="44"/>
        <v>前年なし</v>
      </c>
      <c r="Q281" s="111" t="str">
        <f t="shared" si="44"/>
        <v>前年なし</v>
      </c>
      <c r="R281" s="111" t="str">
        <f t="shared" si="44"/>
        <v>前年なし</v>
      </c>
      <c r="S281" s="112" t="str">
        <f t="shared" si="44"/>
        <v>前年なし</v>
      </c>
      <c r="Y281" s="6" t="str">
        <f t="shared" si="41"/>
        <v/>
      </c>
    </row>
    <row r="282" spans="2:25" ht="12" hidden="1" outlineLevel="1">
      <c r="B282" s="3">
        <v>78</v>
      </c>
      <c r="F282" s="108">
        <f t="shared" si="42"/>
        <v>0</v>
      </c>
      <c r="G282" s="113">
        <f t="shared" si="43"/>
        <v>0</v>
      </c>
      <c r="H282" s="114" t="str">
        <f t="shared" si="44"/>
        <v>前年なし</v>
      </c>
      <c r="I282" s="111" t="str">
        <f t="shared" si="44"/>
        <v>前年なし</v>
      </c>
      <c r="J282" s="111" t="str">
        <f t="shared" si="44"/>
        <v>前年なし</v>
      </c>
      <c r="K282" s="111" t="str">
        <f t="shared" si="44"/>
        <v>前年なし</v>
      </c>
      <c r="L282" s="111" t="str">
        <f t="shared" si="44"/>
        <v>前年なし</v>
      </c>
      <c r="M282" s="111" t="str">
        <f t="shared" si="44"/>
        <v>前年なし</v>
      </c>
      <c r="N282" s="111" t="str">
        <f t="shared" si="44"/>
        <v>前年なし</v>
      </c>
      <c r="O282" s="111" t="str">
        <f t="shared" si="44"/>
        <v>前年なし</v>
      </c>
      <c r="P282" s="111" t="str">
        <f t="shared" si="44"/>
        <v>前年なし</v>
      </c>
      <c r="Q282" s="111" t="str">
        <f t="shared" si="44"/>
        <v>前年なし</v>
      </c>
      <c r="R282" s="111" t="str">
        <f t="shared" si="44"/>
        <v>前年なし</v>
      </c>
      <c r="S282" s="112" t="str">
        <f t="shared" si="44"/>
        <v>前年なし</v>
      </c>
      <c r="Y282" s="6" t="str">
        <f t="shared" si="41"/>
        <v/>
      </c>
    </row>
    <row r="283" spans="2:25" ht="12" hidden="1" outlineLevel="1">
      <c r="B283" s="3">
        <v>79</v>
      </c>
      <c r="F283" s="108">
        <f t="shared" si="42"/>
        <v>0</v>
      </c>
      <c r="G283" s="113">
        <f t="shared" si="43"/>
        <v>0</v>
      </c>
      <c r="H283" s="114" t="str">
        <f t="shared" si="44"/>
        <v>前年なし</v>
      </c>
      <c r="I283" s="111" t="str">
        <f t="shared" si="44"/>
        <v>前年なし</v>
      </c>
      <c r="J283" s="111" t="str">
        <f t="shared" si="44"/>
        <v>前年なし</v>
      </c>
      <c r="K283" s="111" t="str">
        <f t="shared" si="44"/>
        <v>前年なし</v>
      </c>
      <c r="L283" s="111" t="str">
        <f t="shared" si="44"/>
        <v>前年なし</v>
      </c>
      <c r="M283" s="111" t="str">
        <f t="shared" si="44"/>
        <v>前年なし</v>
      </c>
      <c r="N283" s="111" t="str">
        <f t="shared" si="44"/>
        <v>前年なし</v>
      </c>
      <c r="O283" s="111" t="str">
        <f t="shared" si="44"/>
        <v>前年なし</v>
      </c>
      <c r="P283" s="111" t="str">
        <f t="shared" si="44"/>
        <v>前年なし</v>
      </c>
      <c r="Q283" s="111" t="str">
        <f t="shared" si="44"/>
        <v>前年なし</v>
      </c>
      <c r="R283" s="111" t="str">
        <f t="shared" si="44"/>
        <v>前年なし</v>
      </c>
      <c r="S283" s="112" t="str">
        <f t="shared" si="44"/>
        <v>前年なし</v>
      </c>
      <c r="Y283" s="6" t="str">
        <f t="shared" si="41"/>
        <v/>
      </c>
    </row>
    <row r="284" spans="2:25" ht="12" hidden="1" outlineLevel="1">
      <c r="B284" s="3">
        <v>80</v>
      </c>
      <c r="F284" s="108">
        <f t="shared" si="42"/>
        <v>0</v>
      </c>
      <c r="G284" s="113">
        <f t="shared" si="43"/>
        <v>0</v>
      </c>
      <c r="H284" s="114" t="str">
        <f t="shared" ref="H284:S288" si="45">+IF(TYPE(H184)=2,T(H184),
IF(OR(TYPE(VLOOKUP($G284,$G$3:$S$88,MATCH(H$102,$G$202:$S$202,0),FALSE))=16,ISBLANK(VLOOKUP($G284,$G$3:$S$88,MATCH(H$102,$G$202:$S$202,0),FALSE))=TRUE),"前年なし",
IF(TYPE(VLOOKUP($G284,$G$3:$S$88,MATCH(H$102,$G$202:$S$202,0),FALSE))=2,T(VLOOKUP($G284,$G$3:$S$88,MATCH(H$102,$G$202:$S$202,0),FALSE)),
H184/VLOOKUP($G284,$G$3:$S$88,MATCH(H$102,$G$202:$S$202,0),FALSE))))</f>
        <v>前年なし</v>
      </c>
      <c r="I284" s="111" t="str">
        <f t="shared" si="45"/>
        <v>前年なし</v>
      </c>
      <c r="J284" s="111" t="str">
        <f t="shared" si="45"/>
        <v>前年なし</v>
      </c>
      <c r="K284" s="111" t="str">
        <f t="shared" si="45"/>
        <v>前年なし</v>
      </c>
      <c r="L284" s="111" t="str">
        <f t="shared" si="45"/>
        <v>前年なし</v>
      </c>
      <c r="M284" s="111" t="str">
        <f t="shared" si="45"/>
        <v>前年なし</v>
      </c>
      <c r="N284" s="111" t="str">
        <f t="shared" si="45"/>
        <v>前年なし</v>
      </c>
      <c r="O284" s="111" t="str">
        <f t="shared" si="45"/>
        <v>前年なし</v>
      </c>
      <c r="P284" s="111" t="str">
        <f t="shared" si="45"/>
        <v>前年なし</v>
      </c>
      <c r="Q284" s="111" t="str">
        <f t="shared" si="45"/>
        <v>前年なし</v>
      </c>
      <c r="R284" s="111" t="str">
        <f t="shared" si="45"/>
        <v>前年なし</v>
      </c>
      <c r="S284" s="112" t="str">
        <f t="shared" si="45"/>
        <v>前年なし</v>
      </c>
      <c r="Y284" s="6" t="str">
        <f t="shared" si="41"/>
        <v/>
      </c>
    </row>
    <row r="285" spans="2:25" ht="12" hidden="1" outlineLevel="1">
      <c r="B285" s="3">
        <v>81</v>
      </c>
      <c r="F285" s="108">
        <f t="shared" si="42"/>
        <v>0</v>
      </c>
      <c r="G285" s="113">
        <f t="shared" si="43"/>
        <v>0</v>
      </c>
      <c r="H285" s="114" t="str">
        <f t="shared" si="45"/>
        <v>前年なし</v>
      </c>
      <c r="I285" s="111" t="str">
        <f t="shared" si="45"/>
        <v>前年なし</v>
      </c>
      <c r="J285" s="111" t="str">
        <f t="shared" si="45"/>
        <v>前年なし</v>
      </c>
      <c r="K285" s="111" t="str">
        <f t="shared" si="45"/>
        <v>前年なし</v>
      </c>
      <c r="L285" s="111" t="str">
        <f t="shared" si="45"/>
        <v>前年なし</v>
      </c>
      <c r="M285" s="111" t="str">
        <f t="shared" si="45"/>
        <v>前年なし</v>
      </c>
      <c r="N285" s="111" t="str">
        <f t="shared" si="45"/>
        <v>前年なし</v>
      </c>
      <c r="O285" s="111" t="str">
        <f t="shared" si="45"/>
        <v>前年なし</v>
      </c>
      <c r="P285" s="111" t="str">
        <f t="shared" si="45"/>
        <v>前年なし</v>
      </c>
      <c r="Q285" s="111" t="str">
        <f t="shared" si="45"/>
        <v>前年なし</v>
      </c>
      <c r="R285" s="111" t="str">
        <f t="shared" si="45"/>
        <v>前年なし</v>
      </c>
      <c r="S285" s="112" t="str">
        <f t="shared" si="45"/>
        <v>前年なし</v>
      </c>
      <c r="Y285" s="6" t="str">
        <f t="shared" si="41"/>
        <v/>
      </c>
    </row>
    <row r="286" spans="2:25" ht="12" hidden="1" outlineLevel="1">
      <c r="B286" s="3">
        <v>82</v>
      </c>
      <c r="F286" s="108">
        <f t="shared" si="42"/>
        <v>0</v>
      </c>
      <c r="G286" s="115">
        <f t="shared" si="43"/>
        <v>0</v>
      </c>
      <c r="H286" s="116" t="str">
        <f t="shared" si="45"/>
        <v>前年なし</v>
      </c>
      <c r="I286" s="117" t="str">
        <f t="shared" si="45"/>
        <v>前年なし</v>
      </c>
      <c r="J286" s="117" t="str">
        <f t="shared" si="45"/>
        <v>前年なし</v>
      </c>
      <c r="K286" s="117" t="str">
        <f t="shared" si="45"/>
        <v>前年なし</v>
      </c>
      <c r="L286" s="117" t="str">
        <f t="shared" si="45"/>
        <v>前年なし</v>
      </c>
      <c r="M286" s="117" t="str">
        <f t="shared" si="45"/>
        <v>前年なし</v>
      </c>
      <c r="N286" s="117" t="str">
        <f t="shared" si="45"/>
        <v>前年なし</v>
      </c>
      <c r="O286" s="117" t="str">
        <f t="shared" si="45"/>
        <v>前年なし</v>
      </c>
      <c r="P286" s="117" t="str">
        <f t="shared" si="45"/>
        <v>前年なし</v>
      </c>
      <c r="Q286" s="117" t="str">
        <f t="shared" si="45"/>
        <v>前年なし</v>
      </c>
      <c r="R286" s="117" t="str">
        <f t="shared" si="45"/>
        <v>前年なし</v>
      </c>
      <c r="S286" s="118" t="str">
        <f t="shared" si="45"/>
        <v>前年なし</v>
      </c>
      <c r="Y286" s="6" t="str">
        <f t="shared" si="41"/>
        <v/>
      </c>
    </row>
    <row r="287" spans="2:25" ht="12" hidden="1" outlineLevel="1">
      <c r="F287" s="108">
        <f t="shared" si="42"/>
        <v>0</v>
      </c>
      <c r="G287" s="119" t="str">
        <f t="shared" si="43"/>
        <v>小計</v>
      </c>
      <c r="H287" s="120">
        <f t="shared" si="45"/>
        <v>0</v>
      </c>
      <c r="I287" s="121">
        <f t="shared" si="45"/>
        <v>0</v>
      </c>
      <c r="J287" s="121">
        <f t="shared" si="45"/>
        <v>0</v>
      </c>
      <c r="K287" s="121">
        <f t="shared" si="45"/>
        <v>0</v>
      </c>
      <c r="L287" s="121">
        <f t="shared" si="45"/>
        <v>0</v>
      </c>
      <c r="M287" s="121">
        <f t="shared" si="45"/>
        <v>0</v>
      </c>
      <c r="N287" s="121">
        <f t="shared" si="45"/>
        <v>0</v>
      </c>
      <c r="O287" s="121">
        <f t="shared" si="45"/>
        <v>0</v>
      </c>
      <c r="P287" s="121">
        <f t="shared" si="45"/>
        <v>0</v>
      </c>
      <c r="Q287" s="121">
        <f t="shared" si="45"/>
        <v>0</v>
      </c>
      <c r="R287" s="121">
        <f t="shared" si="45"/>
        <v>0</v>
      </c>
      <c r="S287" s="122">
        <f t="shared" si="45"/>
        <v>0</v>
      </c>
      <c r="Y287" s="6" t="str">
        <f t="shared" si="41"/>
        <v/>
      </c>
    </row>
    <row r="288" spans="2:25" ht="12" collapsed="1">
      <c r="F288" s="108">
        <f t="shared" si="42"/>
        <v>0</v>
      </c>
      <c r="G288" s="119" t="str">
        <f t="shared" si="43"/>
        <v>合計</v>
      </c>
      <c r="H288" s="120">
        <f t="shared" si="45"/>
        <v>1.1661863479703105</v>
      </c>
      <c r="I288" s="121">
        <f t="shared" si="45"/>
        <v>1.1494649227110583</v>
      </c>
      <c r="J288" s="121">
        <f t="shared" si="45"/>
        <v>1.0930454676706425</v>
      </c>
      <c r="K288" s="121">
        <f t="shared" si="45"/>
        <v>1.0376573076412601</v>
      </c>
      <c r="L288" s="121">
        <f t="shared" si="45"/>
        <v>1.0875590323347353</v>
      </c>
      <c r="M288" s="121">
        <f t="shared" si="45"/>
        <v>1.1083895949166005</v>
      </c>
      <c r="N288" s="121">
        <f t="shared" si="45"/>
        <v>1.1176373340890842</v>
      </c>
      <c r="O288" s="121">
        <f t="shared" si="45"/>
        <v>1.0350133934075294</v>
      </c>
      <c r="P288" s="121">
        <f t="shared" si="45"/>
        <v>1.0227813974387778</v>
      </c>
      <c r="Q288" s="121">
        <f t="shared" si="45"/>
        <v>1.0377251221368897</v>
      </c>
      <c r="R288" s="121">
        <f t="shared" si="45"/>
        <v>1.0268850639596629</v>
      </c>
      <c r="S288" s="122">
        <f t="shared" si="45"/>
        <v>1.0380733725546467</v>
      </c>
      <c r="Y288" s="6">
        <f t="shared" si="41"/>
        <v>1</v>
      </c>
    </row>
    <row r="289" ht="12"/>
    <row r="290" ht="12"/>
    <row r="291" ht="12"/>
    <row r="292" ht="12"/>
    <row r="293" ht="12"/>
    <row r="294" ht="12"/>
    <row r="295" ht="12"/>
    <row r="296" ht="12"/>
    <row r="297" ht="12"/>
    <row r="298" ht="12"/>
  </sheetData>
  <autoFilter ref="Y1:Y288"/>
  <phoneticPr fontId="3"/>
  <conditionalFormatting sqref="F20:V86 F103:G186 F3:R19 T3:V19">
    <cfRule type="expression" dxfId="53" priority="54" stopIfTrue="1">
      <formula>$C3="○"</formula>
    </cfRule>
  </conditionalFormatting>
  <conditionalFormatting sqref="G203:G286">
    <cfRule type="expression" dxfId="52" priority="53" stopIfTrue="1">
      <formula>$F203="○"</formula>
    </cfRule>
  </conditionalFormatting>
  <conditionalFormatting sqref="S20:S30 S32:S48 S50:S86">
    <cfRule type="expression" dxfId="51" priority="50" stopIfTrue="1">
      <formula>AND(OR(S20="",S20=0),OR(S$2=$A$1,S$2=$B$1))</formula>
    </cfRule>
    <cfRule type="expression" dxfId="50" priority="51" stopIfTrue="1">
      <formula>AND(S20&lt;R20/2,OR(S$2=$A$1,S$2=$B$1))</formula>
    </cfRule>
    <cfRule type="expression" dxfId="49" priority="52" stopIfTrue="1">
      <formula>AND(S20&gt;R20*2,OR(S$2=$A$1,S$2=$B$1),ISNUMBER(S20)=TRUE)</formula>
    </cfRule>
  </conditionalFormatting>
  <conditionalFormatting sqref="Z103:Z106 Z113:Z130">
    <cfRule type="expression" dxfId="48" priority="49" stopIfTrue="1">
      <formula>$C103="○"</formula>
    </cfRule>
  </conditionalFormatting>
  <conditionalFormatting sqref="T103:V186">
    <cfRule type="expression" dxfId="47" priority="48" stopIfTrue="1">
      <formula>$C103="○"</formula>
    </cfRule>
  </conditionalFormatting>
  <conditionalFormatting sqref="H203:S286">
    <cfRule type="expression" dxfId="46" priority="47" stopIfTrue="1">
      <formula>$F203="○"</formula>
    </cfRule>
  </conditionalFormatting>
  <conditionalFormatting sqref="S3:S19">
    <cfRule type="expression" dxfId="45" priority="46" stopIfTrue="1">
      <formula>$C3="○"</formula>
    </cfRule>
  </conditionalFormatting>
  <conditionalFormatting sqref="S3:S19">
    <cfRule type="expression" dxfId="44" priority="43" stopIfTrue="1">
      <formula>AND(OR(S3="",S3=0),OR(S$2=$A$1,S$2=$B$1))</formula>
    </cfRule>
    <cfRule type="expression" dxfId="43" priority="44" stopIfTrue="1">
      <formula>AND(S3&lt;R3/2,OR(S$2=$A$1,S$2=$B$1))</formula>
    </cfRule>
    <cfRule type="expression" dxfId="42" priority="45" stopIfTrue="1">
      <formula>AND(S3&gt;R3*2,OR(S$2=$A$1,S$2=$B$1),ISNUMBER(S3)=TRUE)</formula>
    </cfRule>
  </conditionalFormatting>
  <conditionalFormatting sqref="H103:Q103 S103">
    <cfRule type="expression" dxfId="41" priority="42" stopIfTrue="1">
      <formula>$C103="○"</formula>
    </cfRule>
  </conditionalFormatting>
  <conditionalFormatting sqref="I103:Q103 S103">
    <cfRule type="expression" dxfId="40" priority="40" stopIfTrue="1">
      <formula>AND(I103&lt;H103/2,NOT(I103=""))</formula>
    </cfRule>
    <cfRule type="expression" dxfId="39" priority="41" stopIfTrue="1">
      <formula>AND(I103&gt;H103*2,ISNUMBER(I103)=TRUE)</formula>
    </cfRule>
  </conditionalFormatting>
  <conditionalFormatting sqref="H104">
    <cfRule type="expression" dxfId="38" priority="39" stopIfTrue="1">
      <formula>$C104="○"</formula>
    </cfRule>
  </conditionalFormatting>
  <conditionalFormatting sqref="H104">
    <cfRule type="expression" dxfId="37" priority="37">
      <formula>AND(H104&lt;G104/2,NOT(H104=""))</formula>
    </cfRule>
    <cfRule type="expression" dxfId="36" priority="38">
      <formula>AND(H104&gt;G104*2,ISNUMBER(H104)=TRUE)</formula>
    </cfRule>
  </conditionalFormatting>
  <conditionalFormatting sqref="I104">
    <cfRule type="expression" dxfId="35" priority="36" stopIfTrue="1">
      <formula>$C104="○"</formula>
    </cfRule>
  </conditionalFormatting>
  <conditionalFormatting sqref="I104">
    <cfRule type="expression" dxfId="34" priority="34" stopIfTrue="1">
      <formula>AND(I104&lt;H104/2,NOT(I104=""))</formula>
    </cfRule>
    <cfRule type="expression" dxfId="33" priority="35" stopIfTrue="1">
      <formula>AND(I104&gt;H104*2,ISNUMBER(I104)=TRUE)</formula>
    </cfRule>
  </conditionalFormatting>
  <conditionalFormatting sqref="J104:S104">
    <cfRule type="expression" dxfId="32" priority="33" stopIfTrue="1">
      <formula>$C104="○"</formula>
    </cfRule>
  </conditionalFormatting>
  <conditionalFormatting sqref="J104:S104">
    <cfRule type="expression" dxfId="31" priority="31" stopIfTrue="1">
      <formula>AND(J104&lt;I104/2,NOT(J104=""))</formula>
    </cfRule>
    <cfRule type="expression" dxfId="30" priority="32" stopIfTrue="1">
      <formula>AND(J104&gt;I104*2,ISNUMBER(J104)=TRUE)</formula>
    </cfRule>
  </conditionalFormatting>
  <conditionalFormatting sqref="R103">
    <cfRule type="expression" dxfId="29" priority="30" stopIfTrue="1">
      <formula>$C103="○"</formula>
    </cfRule>
  </conditionalFormatting>
  <conditionalFormatting sqref="R103">
    <cfRule type="expression" dxfId="28" priority="28" stopIfTrue="1">
      <formula>AND(R103&lt;Q103/2,NOT(R103=""))</formula>
    </cfRule>
    <cfRule type="expression" dxfId="27" priority="29" stopIfTrue="1">
      <formula>AND(R103&gt;Q103*2,ISNUMBER(R103)=TRUE)</formula>
    </cfRule>
  </conditionalFormatting>
  <conditionalFormatting sqref="H105:H130">
    <cfRule type="expression" dxfId="26" priority="27" stopIfTrue="1">
      <formula>$C105="○"</formula>
    </cfRule>
  </conditionalFormatting>
  <conditionalFormatting sqref="H105:H130">
    <cfRule type="expression" dxfId="25" priority="25">
      <formula>AND(H105&lt;G105/2,NOT(H105=""))</formula>
    </cfRule>
    <cfRule type="expression" dxfId="24" priority="26">
      <formula>AND(H105&gt;G105*2,ISNUMBER(H105)=TRUE)</formula>
    </cfRule>
  </conditionalFormatting>
  <conditionalFormatting sqref="I105:I130">
    <cfRule type="expression" dxfId="23" priority="24" stopIfTrue="1">
      <formula>$C105="○"</formula>
    </cfRule>
  </conditionalFormatting>
  <conditionalFormatting sqref="I105:I130">
    <cfRule type="expression" dxfId="22" priority="22" stopIfTrue="1">
      <formula>AND(I105&lt;H105/2,NOT(I105=""))</formula>
    </cfRule>
    <cfRule type="expression" dxfId="21" priority="23" stopIfTrue="1">
      <formula>AND(I105&gt;H105*2,ISNUMBER(I105)=TRUE)</formula>
    </cfRule>
  </conditionalFormatting>
  <conditionalFormatting sqref="J105:S130">
    <cfRule type="expression" dxfId="20" priority="21" stopIfTrue="1">
      <formula>$C105="○"</formula>
    </cfRule>
  </conditionalFormatting>
  <conditionalFormatting sqref="J105:S130">
    <cfRule type="expression" dxfId="19" priority="19" stopIfTrue="1">
      <formula>AND(J105&lt;I105/2,NOT(J105=""))</formula>
    </cfRule>
    <cfRule type="expression" dxfId="18" priority="20" stopIfTrue="1">
      <formula>AND(J105&gt;I105*2,ISNUMBER(J105)=TRUE)</formula>
    </cfRule>
  </conditionalFormatting>
  <conditionalFormatting sqref="H132:H148">
    <cfRule type="expression" dxfId="17" priority="18" stopIfTrue="1">
      <formula>$C132="○"</formula>
    </cfRule>
  </conditionalFormatting>
  <conditionalFormatting sqref="H132:H148">
    <cfRule type="expression" dxfId="16" priority="16">
      <formula>AND(H132&lt;G132/2,NOT(H132=""))</formula>
    </cfRule>
    <cfRule type="expression" dxfId="15" priority="17">
      <formula>AND(H132&gt;G132*2,ISNUMBER(H132)=TRUE)</formula>
    </cfRule>
  </conditionalFormatting>
  <conditionalFormatting sqref="I132:I148">
    <cfRule type="expression" dxfId="14" priority="15" stopIfTrue="1">
      <formula>$C132="○"</formula>
    </cfRule>
  </conditionalFormatting>
  <conditionalFormatting sqref="I132:I148">
    <cfRule type="expression" dxfId="13" priority="13" stopIfTrue="1">
      <formula>AND(I132&lt;H132/2,NOT(I132=""))</formula>
    </cfRule>
    <cfRule type="expression" dxfId="12" priority="14" stopIfTrue="1">
      <formula>AND(I132&gt;H132*2,ISNUMBER(I132)=TRUE)</formula>
    </cfRule>
  </conditionalFormatting>
  <conditionalFormatting sqref="J132:S148">
    <cfRule type="expression" dxfId="11" priority="12" stopIfTrue="1">
      <formula>$C132="○"</formula>
    </cfRule>
  </conditionalFormatting>
  <conditionalFormatting sqref="J132:S148">
    <cfRule type="expression" dxfId="10" priority="10" stopIfTrue="1">
      <formula>AND(J132&lt;I132/2,NOT(J132=""))</formula>
    </cfRule>
    <cfRule type="expression" dxfId="9" priority="11" stopIfTrue="1">
      <formula>AND(J132&gt;I132*2,ISNUMBER(J132)=TRUE)</formula>
    </cfRule>
  </conditionalFormatting>
  <conditionalFormatting sqref="H150:H186">
    <cfRule type="expression" dxfId="8" priority="9" stopIfTrue="1">
      <formula>$C150="○"</formula>
    </cfRule>
  </conditionalFormatting>
  <conditionalFormatting sqref="H150:H186">
    <cfRule type="expression" dxfId="7" priority="7">
      <formula>AND(H150&lt;G150/2,NOT(H150=""))</formula>
    </cfRule>
    <cfRule type="expression" dxfId="6" priority="8">
      <formula>AND(H150&gt;G150*2,ISNUMBER(H150)=TRUE)</formula>
    </cfRule>
  </conditionalFormatting>
  <conditionalFormatting sqref="I150:I186">
    <cfRule type="expression" dxfId="5" priority="6" stopIfTrue="1">
      <formula>$C150="○"</formula>
    </cfRule>
  </conditionalFormatting>
  <conditionalFormatting sqref="I150:I186">
    <cfRule type="expression" dxfId="4" priority="4" stopIfTrue="1">
      <formula>AND(I150&lt;H150/2,NOT(I150=""))</formula>
    </cfRule>
    <cfRule type="expression" dxfId="3" priority="5" stopIfTrue="1">
      <formula>AND(I150&gt;H150*2,ISNUMBER(I150)=TRUE)</formula>
    </cfRule>
  </conditionalFormatting>
  <conditionalFormatting sqref="J150:S186">
    <cfRule type="expression" dxfId="2" priority="3" stopIfTrue="1">
      <formula>$C150="○"</formula>
    </cfRule>
  </conditionalFormatting>
  <conditionalFormatting sqref="J150:S186">
    <cfRule type="expression" dxfId="1" priority="1" stopIfTrue="1">
      <formula>AND(J150&lt;I150/2,NOT(J150=""))</formula>
    </cfRule>
    <cfRule type="expression" dxfId="0" priority="2" stopIfTrue="1">
      <formula>AND(J150&gt;I150*2,ISNUMBER(J150)=TRUE)</formula>
    </cfRule>
  </conditionalFormatting>
  <dataValidations count="1">
    <dataValidation type="list" allowBlank="1" showInputMessage="1" showErrorMessage="1" sqref="H2">
      <formula1>"2022/3/1,2021/3/1,2020/3/1,2019/3/1"</formula1>
    </dataValidation>
  </dataValidations>
  <printOptions horizontalCentered="1"/>
  <pageMargins left="0.19685039370078741" right="0.19685039370078741" top="0.39370078740157483" bottom="0.19685039370078741" header="0.11811023622047245" footer="0.11811023622047245"/>
  <pageSetup paperSize="9" scale="71" orientation="landscape" verticalDpi="200" r:id="rId1"/>
  <headerFooter alignWithMargins="0">
    <oddHeader>&amp;C&amp;"Osaka,太字"&amp;A&amp;R&amp;10&amp;D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ｲｵﾝﾓｰﾙ名古屋茶屋FC</vt:lpstr>
      <vt:lpstr>Sheet1</vt:lpstr>
      <vt:lpstr>ｲｵﾝﾓｰﾙ名古屋茶屋FC!Print_Area</vt:lpstr>
    </vt:vector>
  </TitlesOfParts>
  <Company>NTTデータ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c0046</dc:creator>
  <cp:lastModifiedBy>c0046</cp:lastModifiedBy>
  <dcterms:created xsi:type="dcterms:W3CDTF">2024-03-05T05:34:23Z</dcterms:created>
  <dcterms:modified xsi:type="dcterms:W3CDTF">2024-03-05T06:22:48Z</dcterms:modified>
</cp:coreProperties>
</file>